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tt/Downloads/"/>
    </mc:Choice>
  </mc:AlternateContent>
  <xr:revisionPtr revIDLastSave="0" documentId="13_ncr:1_{794D0AF0-D02C-D44A-8CF4-713C182C4940}" xr6:coauthVersionLast="47" xr6:coauthVersionMax="47" xr10:uidLastSave="{00000000-0000-0000-0000-000000000000}"/>
  <bookViews>
    <workbookView xWindow="0" yWindow="500" windowWidth="25600" windowHeight="14080" xr2:uid="{83101AA6-57B6-274A-9E17-2E47BF7C6037}"/>
  </bookViews>
  <sheets>
    <sheet name="PRESUPUESTO" sheetId="1" r:id="rId1"/>
    <sheet name="TIPS" sheetId="14" r:id="rId2"/>
    <sheet name="CEREMONIA" sheetId="4" r:id="rId3"/>
    <sheet name="COCTEL_x0009__x0009_" sheetId="5" r:id="rId4"/>
    <sheet name="LOBBY" sheetId="6" r:id="rId5"/>
    <sheet name="RECEPCIÓN" sheetId="7" r:id="rId6"/>
    <sheet name="CATERING" sheetId="8" r:id="rId7"/>
    <sheet name="PONQUE" sheetId="9" r:id="rId8"/>
    <sheet name="PERSONAL" sheetId="13" r:id="rId9"/>
    <sheet name="LICORES-MEZCLADORES" sheetId="10" r:id="rId10"/>
    <sheet name="PRODUCCIÓN" sheetId="11" r:id="rId11"/>
    <sheet name="TIPS " sheetId="12" r:id="rId12"/>
    <sheet name="FLORES" sheetId="2" r:id="rId13"/>
    <sheet name="MUSICA" sheetId="3" r:id="rId14"/>
  </sheets>
  <definedNames>
    <definedName name="_xlnm.Print_Area" localSheetId="2">CEREMONIA!$A$1:$E$21</definedName>
    <definedName name="_xlnm.Print_Area" localSheetId="0">PRESUPUESTO!$A$1:$E$71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20" i="13" l="1"/>
  <c r="D19" i="13"/>
  <c r="D18" i="13"/>
  <c r="D17" i="13"/>
  <c r="D16" i="13"/>
  <c r="C15" i="13"/>
  <c r="D15" i="13" s="1"/>
  <c r="D14" i="13"/>
  <c r="D13" i="13"/>
  <c r="C12" i="13"/>
  <c r="D12" i="13" s="1"/>
  <c r="C11" i="13"/>
  <c r="D10" i="13"/>
  <c r="B9" i="13"/>
  <c r="D9" i="13" s="1"/>
  <c r="D8" i="13"/>
  <c r="D7" i="13"/>
  <c r="D6" i="13"/>
  <c r="D5" i="13"/>
  <c r="D4" i="13"/>
  <c r="E40" i="1"/>
  <c r="E33" i="1"/>
  <c r="D24" i="11"/>
  <c r="D21" i="11"/>
  <c r="D20" i="11"/>
  <c r="D19" i="11"/>
  <c r="D18" i="11"/>
  <c r="D17" i="11"/>
  <c r="D16" i="11"/>
  <c r="C16" i="11"/>
  <c r="D15" i="11"/>
  <c r="D13" i="11"/>
  <c r="D12" i="11"/>
  <c r="D11" i="11"/>
  <c r="D10" i="11"/>
  <c r="D9" i="11"/>
  <c r="D8" i="11"/>
  <c r="D7" i="11"/>
  <c r="D6" i="11"/>
  <c r="D5" i="11"/>
  <c r="D4" i="11"/>
  <c r="E35" i="1"/>
  <c r="B37" i="8"/>
  <c r="D37" i="8" s="1"/>
  <c r="B36" i="8"/>
  <c r="D36" i="8" s="1"/>
  <c r="D34" i="8"/>
  <c r="D35" i="8"/>
  <c r="D38" i="8"/>
  <c r="D39" i="8"/>
  <c r="D40" i="8"/>
  <c r="D41" i="8"/>
  <c r="D29" i="12"/>
  <c r="D28" i="12"/>
  <c r="D32" i="12" s="1"/>
  <c r="D27" i="12"/>
  <c r="D26" i="12"/>
  <c r="D25" i="12"/>
  <c r="D24" i="12"/>
  <c r="D23" i="12"/>
  <c r="D22" i="12"/>
  <c r="D21" i="12"/>
  <c r="D20" i="12"/>
  <c r="D19" i="12"/>
  <c r="D18" i="12"/>
  <c r="D17" i="12"/>
  <c r="D16" i="12"/>
  <c r="D15" i="12"/>
  <c r="D14" i="12"/>
  <c r="D13" i="12"/>
  <c r="D12" i="12"/>
  <c r="D11" i="12"/>
  <c r="D10" i="12"/>
  <c r="D9" i="12"/>
  <c r="D8" i="12"/>
  <c r="D7" i="12"/>
  <c r="D6" i="12"/>
  <c r="D5" i="12"/>
  <c r="D4" i="12"/>
  <c r="B4" i="10"/>
  <c r="B6" i="10"/>
  <c r="D6" i="10" s="1"/>
  <c r="D9" i="10" s="1"/>
  <c r="E31" i="1" s="1"/>
  <c r="D7" i="10"/>
  <c r="D5" i="10"/>
  <c r="B4" i="9"/>
  <c r="D4" i="9" s="1"/>
  <c r="D12" i="9"/>
  <c r="D11" i="9"/>
  <c r="D10" i="9"/>
  <c r="D9" i="9"/>
  <c r="D8" i="9"/>
  <c r="D7" i="9"/>
  <c r="D6" i="9"/>
  <c r="D5" i="9"/>
  <c r="B30" i="8"/>
  <c r="D30" i="8" s="1"/>
  <c r="B11" i="8"/>
  <c r="D33" i="8"/>
  <c r="B32" i="8"/>
  <c r="D32" i="8" s="1"/>
  <c r="D29" i="8"/>
  <c r="D28" i="8"/>
  <c r="D27" i="8"/>
  <c r="D26" i="8"/>
  <c r="D25" i="8"/>
  <c r="D24" i="8"/>
  <c r="D23" i="8"/>
  <c r="D22" i="8"/>
  <c r="D21" i="8"/>
  <c r="D20" i="8"/>
  <c r="D19" i="8"/>
  <c r="D18" i="8"/>
  <c r="D16" i="8"/>
  <c r="D15" i="8"/>
  <c r="D14" i="8"/>
  <c r="C11" i="8"/>
  <c r="D10" i="8"/>
  <c r="D9" i="8"/>
  <c r="D8" i="8"/>
  <c r="D7" i="8"/>
  <c r="D6" i="8"/>
  <c r="D5" i="8"/>
  <c r="B20" i="7"/>
  <c r="D20" i="7" s="1"/>
  <c r="B10" i="7"/>
  <c r="D10" i="7" s="1"/>
  <c r="B5" i="7"/>
  <c r="D5" i="7" s="1"/>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19" i="7"/>
  <c r="D18" i="7"/>
  <c r="D17" i="7"/>
  <c r="D16" i="7"/>
  <c r="D15" i="7"/>
  <c r="D14" i="7"/>
  <c r="D13" i="7"/>
  <c r="D12" i="7"/>
  <c r="D11" i="7"/>
  <c r="D8" i="7"/>
  <c r="D7" i="7"/>
  <c r="D6" i="7"/>
  <c r="D15" i="6"/>
  <c r="D14" i="6"/>
  <c r="D13" i="6"/>
  <c r="D12" i="6"/>
  <c r="D11" i="6"/>
  <c r="D10" i="6"/>
  <c r="D9" i="6"/>
  <c r="D8" i="6"/>
  <c r="D7" i="6"/>
  <c r="D6" i="6"/>
  <c r="D5" i="6"/>
  <c r="D17" i="5"/>
  <c r="D16" i="5"/>
  <c r="D15" i="5"/>
  <c r="D14" i="5"/>
  <c r="D13" i="5"/>
  <c r="D12" i="5"/>
  <c r="D11" i="5"/>
  <c r="D10" i="5"/>
  <c r="D9" i="5"/>
  <c r="D8" i="5"/>
  <c r="D7" i="5"/>
  <c r="D6" i="5"/>
  <c r="D20" i="5" s="1"/>
  <c r="E21" i="1" s="1"/>
  <c r="D5" i="5"/>
  <c r="D4" i="5"/>
  <c r="D60" i="7" l="1"/>
  <c r="E25" i="1" s="1"/>
  <c r="D17" i="6"/>
  <c r="E23" i="1" s="1"/>
  <c r="B11" i="13"/>
  <c r="D11" i="13" s="1"/>
  <c r="D21" i="13" s="1"/>
  <c r="C4" i="2"/>
  <c r="B25" i="2" s="1"/>
  <c r="D11" i="8"/>
  <c r="D43" i="8" s="1"/>
  <c r="E27" i="1" s="1"/>
  <c r="D14" i="9"/>
  <c r="E29" i="1" s="1"/>
  <c r="D4" i="4"/>
  <c r="D5" i="4"/>
  <c r="D6" i="4"/>
  <c r="D7" i="4"/>
  <c r="D8" i="4"/>
  <c r="D9" i="4"/>
  <c r="D10" i="4"/>
  <c r="D11" i="4"/>
  <c r="D12" i="4"/>
  <c r="D13" i="4"/>
  <c r="D14" i="4"/>
  <c r="D16" i="4"/>
  <c r="D17" i="4"/>
  <c r="D18" i="4"/>
  <c r="D19" i="4"/>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3" i="3"/>
  <c r="D21" i="4" l="1"/>
  <c r="E19" i="1" s="1"/>
  <c r="E37" i="1" s="1"/>
  <c r="D43" i="3"/>
  <c r="E41" i="1" s="1"/>
  <c r="D25" i="2" l="1"/>
  <c r="D31" i="2" s="1"/>
  <c r="D30" i="2"/>
  <c r="D29" i="2"/>
  <c r="D27" i="2"/>
  <c r="D26" i="2"/>
  <c r="D24" i="2"/>
  <c r="D21" i="2"/>
  <c r="D19" i="2"/>
  <c r="D18" i="2"/>
  <c r="D17" i="2"/>
  <c r="D16" i="2"/>
  <c r="D15" i="2"/>
  <c r="D14" i="2"/>
  <c r="D13" i="2"/>
  <c r="D12" i="2"/>
  <c r="D11" i="2"/>
  <c r="D10" i="2"/>
  <c r="D9" i="2"/>
  <c r="D8" i="2"/>
  <c r="D7" i="2"/>
  <c r="E42" i="1" l="1"/>
  <c r="E43" i="1" s="1"/>
</calcChain>
</file>

<file path=xl/sharedStrings.xml><?xml version="1.0" encoding="utf-8"?>
<sst xmlns="http://schemas.openxmlformats.org/spreadsheetml/2006/main" count="429" uniqueCount="390">
  <si>
    <t>ENCARGADO</t>
  </si>
  <si>
    <t>NUMERO DE INVITADOS</t>
  </si>
  <si>
    <t>FECHA</t>
  </si>
  <si>
    <t>HORA</t>
  </si>
  <si>
    <t>TELEFONO</t>
  </si>
  <si>
    <t>EMAIL</t>
  </si>
  <si>
    <t>Por medio de la presente, me permito enviar a ud., la cotización aproximada de un EVENTO IDEAL.</t>
  </si>
  <si>
    <t>Sillas Tiffany ó Chiavari Adicional Invitados Capilla</t>
  </si>
  <si>
    <t>Sillas ( TIpo Louis Ghost, Phoenix o Versalles )</t>
  </si>
  <si>
    <t>Oración de los invitados a los novios</t>
  </si>
  <si>
    <t>Conos de pergamino  con petalos unicolor</t>
  </si>
  <si>
    <t>Para la salida de la capilla, unicolor</t>
  </si>
  <si>
    <t>Burbujero- Burbujas para recibir a los novios</t>
  </si>
  <si>
    <t>Para salida capilla</t>
  </si>
  <si>
    <t>Candelabros gigantes con velones</t>
  </si>
  <si>
    <t>Tapete ROJO camino capilla 20 metros</t>
  </si>
  <si>
    <t>Tapete BLANCO camino capilla 20 metros</t>
  </si>
  <si>
    <t>Divan para novios</t>
  </si>
  <si>
    <t>Puff para novios individuales</t>
  </si>
  <si>
    <t>Puff Louis XVI</t>
  </si>
  <si>
    <t>Faroles gigantes Incluye  velon</t>
  </si>
  <si>
    <t>Polvora in door Gerbs Cableado y automatizado, con control)</t>
  </si>
  <si>
    <t>Velones de Altar</t>
  </si>
  <si>
    <t>Ideal 2 para altar</t>
  </si>
  <si>
    <t>Velones Ritual de la Luz</t>
  </si>
  <si>
    <t>PLAN FANTASIA</t>
  </si>
  <si>
    <t>Bastidores para ambientación Lounge</t>
  </si>
  <si>
    <t>Salas Lounge para 10 Pax</t>
  </si>
  <si>
    <t>Salas de Diseño ( Sofa 3 puestos, 2 sillas  y mesita )</t>
  </si>
  <si>
    <t>Bicicleta Vintage</t>
  </si>
  <si>
    <t>2 cabinas, luces, sobretarima booth Dj</t>
  </si>
  <si>
    <t>Mesa Coctelera Mirror (Espejo) cuadrada</t>
  </si>
  <si>
    <t>Mesa Coctelera Metálica redonda</t>
  </si>
  <si>
    <t>Sillas Tiffany altas</t>
  </si>
  <si>
    <t>Letras Gigantes Iniciales o frases</t>
  </si>
  <si>
    <t>LOVE de 1,20 con bombillo ping pong, palabra completa</t>
  </si>
  <si>
    <t>Calentadores de Hongo</t>
  </si>
  <si>
    <t>Globos en helio para la salida de la capilla</t>
  </si>
  <si>
    <t>Elegir si rojos o blancos</t>
  </si>
  <si>
    <t>LOBBY</t>
  </si>
  <si>
    <t>Sala de Diseño ( Sofa 3 puestos, 2 sillas y mesita )</t>
  </si>
  <si>
    <t xml:space="preserve">Mesa Rectangular Inglesa 2,40 x 1 </t>
  </si>
  <si>
    <t>Mesa Redonda 1,50 mantel y sobremantel</t>
  </si>
  <si>
    <t>Cilindros con vela flotante  y flor interior piedritas fondo y luz</t>
  </si>
  <si>
    <t>Faroles</t>
  </si>
  <si>
    <t>Velones gigantes para faroles</t>
  </si>
  <si>
    <t>Tapete cuadrado</t>
  </si>
  <si>
    <t xml:space="preserve">Espejo de 2,20 </t>
  </si>
  <si>
    <t>Arboles gotas acrilicos altura 2,20</t>
  </si>
  <si>
    <t>Arbol de deseos (incluye tarjetas)</t>
  </si>
  <si>
    <t>Incluye tarjetas, decoración etc</t>
  </si>
  <si>
    <t>Cabezas moviles pequeñas</t>
  </si>
  <si>
    <t>SALÓN DE RECEPCIÓN</t>
  </si>
  <si>
    <t xml:space="preserve">Sillas Tiffany o Chiavari </t>
  </si>
  <si>
    <t>Sillas Tiffany o Chiavari PARA NINOS</t>
  </si>
  <si>
    <t>Sillas ( tipo Louis Ghost, Phoenix y Versalles )</t>
  </si>
  <si>
    <t>Sillas LUXURY  en acero (Plata, Oro Rosa y Doradas)</t>
  </si>
  <si>
    <t>Mesa redonda con mantel largo y sobremantel</t>
  </si>
  <si>
    <t>Ideal para 8 pax</t>
  </si>
  <si>
    <t xml:space="preserve">Mesa Blanca tipo vintage de 2,40 x 1 rectangular </t>
  </si>
  <si>
    <t>Ideal para 10pax, 16pax, maximo 18 pax</t>
  </si>
  <si>
    <t>Mesa Blanca tipo vintage de 1,80 redonda</t>
  </si>
  <si>
    <t>Mesa de Dulces redonda 1,50 con mantel y sobremantel</t>
  </si>
  <si>
    <t>Mesa de dulces mirror o vintage Rectangular</t>
  </si>
  <si>
    <t>Accesorios decoración mesa de dulces</t>
  </si>
  <si>
    <t>Espejos 1,50 y 1,80 de diámetro  Estilo " Michael Cerbellis "</t>
  </si>
  <si>
    <t>Espejos Rectangular (1x2,40) Estilo " Michael Cerbellis "</t>
  </si>
  <si>
    <t>Servilleta  de tela, encaje, tafetán o corrugada</t>
  </si>
  <si>
    <t>Servilletero en cinta swaroski importada</t>
  </si>
  <si>
    <t>Servilletero cinta de agua</t>
  </si>
  <si>
    <t>Servilletero en mini rosa</t>
  </si>
  <si>
    <t>Servilletero en orquídea</t>
  </si>
  <si>
    <t>Accesorio fajón</t>
  </si>
  <si>
    <t>Accesorio ( aplique en flor para sillas )</t>
  </si>
  <si>
    <t>Chandelier PALACE Grande Crystal de Straus ( NEW )</t>
  </si>
  <si>
    <t>Para el  Salón</t>
  </si>
  <si>
    <t>Chandelier POPOROPO Crystal de Straus ( NEW)</t>
  </si>
  <si>
    <t xml:space="preserve">Chandelier Classics Crystal de Straus 12 luces </t>
  </si>
  <si>
    <t>ALQUILER</t>
  </si>
  <si>
    <t>Chandelier Classics Crystal de Straus 18 luces</t>
  </si>
  <si>
    <t>Candelabros de crystal de 1,20 (4 brazos)</t>
  </si>
  <si>
    <t>Candelabros de crystal 1,20 (8 brazos)</t>
  </si>
  <si>
    <t>Candelabros Metalico Dorado de 1,20 de 4 brazos</t>
  </si>
  <si>
    <t>Candelabros metalicos Plata 1,40 de 4 brazos</t>
  </si>
  <si>
    <t>Copa en V importado para arreglo floral</t>
  </si>
  <si>
    <t>Base Especial importada para arreglo floral</t>
  </si>
  <si>
    <t>Cilindro nacional para arreglo floral</t>
  </si>
  <si>
    <t>Base acrilico</t>
  </si>
  <si>
    <t>Velón 4 cm</t>
  </si>
  <si>
    <t>Velón 6 cm</t>
  </si>
  <si>
    <t>Velón de 10 cm</t>
  </si>
  <si>
    <t>Bar Capitoneado  y decorado "Bar en el Salón"</t>
  </si>
  <si>
    <t>Carro vintage con ruedas para postre o ponque</t>
  </si>
  <si>
    <t>Brisero con velón 4 cm</t>
  </si>
  <si>
    <t>x mesa (ideal x mesa 3 unid)</t>
  </si>
  <si>
    <t xml:space="preserve">Brisero con velón 10 cm  </t>
  </si>
  <si>
    <t>Pergola para otro tipo ceremonia religiosa</t>
  </si>
  <si>
    <t>Escenarios espectaculares (Estructura de 3x3)</t>
  </si>
  <si>
    <t>Faroles gigantes</t>
  </si>
  <si>
    <t>Faroles medianos</t>
  </si>
  <si>
    <t>Faroles pequeños</t>
  </si>
  <si>
    <t>Ambientación Tafetán Negro  Salón todo el Salón</t>
  </si>
  <si>
    <t>CAJA NEGRA</t>
  </si>
  <si>
    <t>Ambientación Tafetan Beige, Dorado</t>
  </si>
  <si>
    <t>Baul Sobres Especial Dorado o Plata</t>
  </si>
  <si>
    <t>Baul Sobres Acrilico</t>
  </si>
  <si>
    <t>Baul Sobres de Madera</t>
  </si>
  <si>
    <t>Jaula de sobres metalica</t>
  </si>
  <si>
    <t>Transporte</t>
  </si>
  <si>
    <t>ida y regreso, incluye descargue y cargue</t>
  </si>
  <si>
    <t>Personal de montaje</t>
  </si>
  <si>
    <t xml:space="preserve">CATERING - Bebidas y Alimentos </t>
  </si>
  <si>
    <t>Catering GOURMET</t>
  </si>
  <si>
    <t xml:space="preserve">Entrada Especial Frutas </t>
  </si>
  <si>
    <t xml:space="preserve">Entrada Especial Gourmet  </t>
  </si>
  <si>
    <t>Entrada Especial Gourmet (Mariscos/Langostinos)</t>
  </si>
  <si>
    <t>VARIEDAD</t>
  </si>
  <si>
    <t>Sherbet de fruta (lulo, mandarina) ó lyches, etc</t>
  </si>
  <si>
    <t>Plato internacional de una carne y dos acompañamientos</t>
  </si>
  <si>
    <t>Plato internacional de dos carnes  y dos acompañamientos</t>
  </si>
  <si>
    <t>Solo por este mes</t>
  </si>
  <si>
    <t>Catering PREMIUM</t>
  </si>
  <si>
    <t>Entrada y fuerte Premium Cocina de Diseño</t>
  </si>
  <si>
    <t>Catering 3 momentos Premiun Cocina de Diseño</t>
  </si>
  <si>
    <t>Cocina de Autor Cuzco, Takami Black cheff</t>
  </si>
  <si>
    <t xml:space="preserve">ADICIONALES Catering </t>
  </si>
  <si>
    <t>Menú especial para jovenes minipizza, mini perros, mini hamburguesas</t>
  </si>
  <si>
    <t>Incluir alitas +$4.000, incluir perrushi +$9.000</t>
  </si>
  <si>
    <t>Snacks Papas francesas con queso fundido en cajita</t>
  </si>
  <si>
    <t>Snacks Crispetas cajitas diseño</t>
  </si>
  <si>
    <t>Tablas de quesos jamones y panes artesanales y mermeladas</t>
  </si>
  <si>
    <t>por pax</t>
  </si>
  <si>
    <t>Tablas de quesos y jamones</t>
  </si>
  <si>
    <t>para 15 pax</t>
  </si>
  <si>
    <t>Picadas (orquesta, fotógrafos, producción, conductores, escoltas)</t>
  </si>
  <si>
    <t>Pasabocas Gourmet ver opciones  c/u</t>
  </si>
  <si>
    <t>ALMUERZO O CENA</t>
  </si>
  <si>
    <t>Pasabocas Típicos 3 x pax (empanaditas, kipies, carimañolas)</t>
  </si>
  <si>
    <t>Pasabocas Premiun Cocina de Autor</t>
  </si>
  <si>
    <t>3 POR PAX</t>
  </si>
  <si>
    <t>Gaseosa o Copa de vino (promedio 2 x Invitado)</t>
  </si>
  <si>
    <t xml:space="preserve">Estación de café y aromaticas 100 pax </t>
  </si>
  <si>
    <t xml:space="preserve"> $ -  </t>
  </si>
  <si>
    <t>Incluye, achiras, galleticas.</t>
  </si>
  <si>
    <t>Alimentos personal</t>
  </si>
  <si>
    <t>Menú Niños  ( varias opciones )</t>
  </si>
  <si>
    <t xml:space="preserve">PONQUE-POSTRE </t>
  </si>
  <si>
    <t>Maqueta</t>
  </si>
  <si>
    <t>Maqueta Especial</t>
  </si>
  <si>
    <t>INCLUYE TRANSPORTE</t>
  </si>
  <si>
    <t>Maqueta Colgante ( cuatro pisos )</t>
  </si>
  <si>
    <t>Mesa Especial de postres 5 variedad- Decorada</t>
  </si>
  <si>
    <t>Petit Four y/o  minipostres</t>
  </si>
  <si>
    <t>Vr por persona</t>
  </si>
  <si>
    <t>Cup cakes</t>
  </si>
  <si>
    <t>DOS MINIPOSTRES POR PAX ideal</t>
  </si>
  <si>
    <t>Show Clown para postre</t>
  </si>
  <si>
    <t>POR PAX</t>
  </si>
  <si>
    <t xml:space="preserve">LICORES - Brindis Vino Mouseux - Cocteles - Whisky </t>
  </si>
  <si>
    <t>DESCORCHE POR ingreso de licores Estampillado</t>
  </si>
  <si>
    <t>CORTESIA SI ES COMPRADO DISTRIBUIDOR DIAGEO AUTORIZADO</t>
  </si>
  <si>
    <t>Copa de vino Caliente escarchado o Coctél</t>
  </si>
  <si>
    <t>Vr por Pax NO INCLUYE GASEOSAS</t>
  </si>
  <si>
    <t>Vino Mouseux FRANCES "Regent" 6 copas x botella "</t>
  </si>
  <si>
    <t>Dependiendo forma de pago Free</t>
  </si>
  <si>
    <t>PRODUCCION Y STAGE</t>
  </si>
  <si>
    <t>Concertista Profesional</t>
  </si>
  <si>
    <t>MISA - VOLARE Piano+soprano+tenor+violin+violenchelo</t>
  </si>
  <si>
    <t>MISA - MONTECARLO 4 voces y 4 cuerdas y 2 trompetas</t>
  </si>
  <si>
    <t>Super recomendado</t>
  </si>
  <si>
    <t xml:space="preserve">Luces contraste fijas CONTRA LA CAPILLA (ideal 8) </t>
  </si>
  <si>
    <t>Sonido, luces, estructura, microfonos, stage Pequeño</t>
  </si>
  <si>
    <t>Sonido, luces, estructura, microfonos, stage array de Marca</t>
  </si>
  <si>
    <t>Ingeniero de Sonido</t>
  </si>
  <si>
    <t>Back Line ( Artistas, Orquestas, Bailarines )</t>
  </si>
  <si>
    <t>Exigencias artista, Depende Ryder</t>
  </si>
  <si>
    <t>Venturi (explosión sorpresa)</t>
  </si>
  <si>
    <t>Iluminacion contra velos efecto en salon 30 parled pro</t>
  </si>
  <si>
    <t>Luces para jardines tipo navidad (ideal 15)</t>
  </si>
  <si>
    <t>PLANTA ELECTRICA(  Subsidio 50% iva  )</t>
  </si>
  <si>
    <t>TARIMA ( Subsidio 50% )</t>
  </si>
  <si>
    <t>INCLUYE ELECTRICISTA</t>
  </si>
  <si>
    <t>Pantalla LED</t>
  </si>
  <si>
    <t>PROYECCION video sobre velos o pared</t>
  </si>
  <si>
    <t>PROYECTOR para presentaciones 3.000 lumenes</t>
  </si>
  <si>
    <t>TIPS SORPRESAS</t>
  </si>
  <si>
    <t>Tarjetas de invitación incluye diseno, impresión</t>
  </si>
  <si>
    <t>Depende de diseño</t>
  </si>
  <si>
    <t>Tarjetas de invitación DIGITAL</t>
  </si>
  <si>
    <t>Par Led</t>
  </si>
  <si>
    <t>Fumigadora de licor</t>
  </si>
  <si>
    <t>Cabina Fotografica 2 horas fotos ilimitadas</t>
  </si>
  <si>
    <t>EXTERIORES</t>
  </si>
  <si>
    <t>Distractores personajes especiales</t>
  </si>
  <si>
    <t>Dragones salida de bienvenida, y hora loca, periodista, personajes de epoca, etc</t>
  </si>
  <si>
    <t>Ciber Show</t>
  </si>
  <si>
    <t>Coreografos con 4 bailarines</t>
  </si>
  <si>
    <t>Baking de fotos para el lobby</t>
  </si>
  <si>
    <t>Gigantografias 2x3</t>
  </si>
  <si>
    <t>Hall de la Fama 2x3</t>
  </si>
  <si>
    <t>Incluye montaje e iluminación</t>
  </si>
  <si>
    <t>Carroza con un percherón</t>
  </si>
  <si>
    <t>Carroza con dos percherones</t>
  </si>
  <si>
    <t>Vehículo antiguo clásico CONVERTIBLE</t>
  </si>
  <si>
    <t>Plato Base Especial Anacarado, transparente, otros</t>
  </si>
  <si>
    <t>Cubierteria Dorada, Oro rosa</t>
  </si>
  <si>
    <t>Vajilla, cubierteria y cristaleria importada BUSINESS PEOPLE</t>
  </si>
  <si>
    <t>Cristaleria para bar y vasos Importado BUSINESS PEOPLE</t>
  </si>
  <si>
    <t>Vajilla, cubierteria y cristaleria importada CARMIÑA VILLEGAS</t>
  </si>
  <si>
    <t>Cristaleria para bar y vasos Importado CARMIÑA VILLEGAS</t>
  </si>
  <si>
    <t>Vajilla, cubierteria y cristaleria importada HELENA CABALLERO</t>
  </si>
  <si>
    <t>Cristaleria para bar y vasos HELENA CABALLERO</t>
  </si>
  <si>
    <t>Chimeneas bioetanol</t>
  </si>
  <si>
    <t>Arbol de Huellas en retablo 40x60</t>
  </si>
  <si>
    <t>Incluye montaje y tarjetas</t>
  </si>
  <si>
    <t>Materas iluminadas</t>
  </si>
  <si>
    <t xml:space="preserve">Kit de baños para hombres y mujeres </t>
  </si>
  <si>
    <t>Marcadores blancos para espejos de baños</t>
  </si>
  <si>
    <t>Bandeja de mentas en baños</t>
  </si>
  <si>
    <t>No Incluye 8% IMPUESTO AL CONSUMO</t>
  </si>
  <si>
    <t>PERSONAL DE SERVICIO - Wedding -Consultor -Planeador -Integrador -Logistico</t>
  </si>
  <si>
    <t>Asesoria total Boda</t>
  </si>
  <si>
    <t>Coordinador General día del Evento ( TU PLANEADOR )</t>
  </si>
  <si>
    <t>Vr Turno</t>
  </si>
  <si>
    <t>Servicio de Bienvenida HOST y/o HOSTESS</t>
  </si>
  <si>
    <t>TÉRMINO INGLES DE ANFITRION- BIENVENIDA</t>
  </si>
  <si>
    <t>Servicio de mesero PROFESIONAL  ( 5 horas de servicio )</t>
  </si>
  <si>
    <t>DESPUES DE LA CEREMONIA RELIGIOSA</t>
  </si>
  <si>
    <t>Servicio de Maitre PROFESIONAL(  5 horas de servicio )</t>
  </si>
  <si>
    <t>Servicio de montaje ( 1 hr antes de la recepción )</t>
  </si>
  <si>
    <t>Hora adicional Personal Profesional</t>
  </si>
  <si>
    <t>PARAMEDICO ( 5 HORAS  DE SERVICIO )</t>
  </si>
  <si>
    <t>Logistico y /o Guías de Parqueadero  ( vr/6 hr de servicio )</t>
  </si>
  <si>
    <t>Hora adicional Logistico Evento</t>
  </si>
  <si>
    <t>Barman Especialista Cocteles  ( 5 horas de servicio )</t>
  </si>
  <si>
    <t>Auxiliar Barman ( 5 horas de servicio )</t>
  </si>
  <si>
    <t>Valet Parking Profesional</t>
  </si>
  <si>
    <t xml:space="preserve">incluye 3 pax </t>
  </si>
  <si>
    <t>Conductores elegidos (Servicio Host o hostess-anfitrion )</t>
  </si>
  <si>
    <t>Stewars</t>
  </si>
  <si>
    <t>GRAN TOTAL PERSONAL DE SERVICIO EVENTO</t>
  </si>
  <si>
    <t>MUSICA - Show sorpresas - Orquestas - Grupos</t>
  </si>
  <si>
    <t>Show Carnaval de Rio + Batucada 10 artistas</t>
  </si>
  <si>
    <t>Show Carnaval de B/quilla + Batucada 10 artistas</t>
  </si>
  <si>
    <t>Show Carnaval sin batucada con bailarines ideal 4 artistas</t>
  </si>
  <si>
    <t>Tubos de ensayo para shot de licor</t>
  </si>
  <si>
    <t>Personal modelo para Shot en vivo " Angeles"</t>
  </si>
  <si>
    <t>Show Agrupación sorpresa 4to Grado</t>
  </si>
  <si>
    <t>Regueton y  Reggae "Amarú"</t>
  </si>
  <si>
    <t>Agrupación  "Parranda Valllenata" Profesionales</t>
  </si>
  <si>
    <t>DJ SHOW ( VARIAS ALTERNATIVAS )</t>
  </si>
  <si>
    <t>DJ de autor Dj Gabriel Odin</t>
  </si>
  <si>
    <t>Show Pintuart Neon</t>
  </si>
  <si>
    <t>Show de Mariposas en vivo</t>
  </si>
  <si>
    <t>CHISPITAS SORPRESAS PARA INVITADOS BTLLA CHAMPAGNE</t>
  </si>
  <si>
    <t>CHISPITAS SORPRESA EXTERIORES CAPILLA gigantes</t>
  </si>
  <si>
    <t>Polvora IN DOOR GERBS Sorpresa Efectos</t>
  </si>
  <si>
    <t>Saxofón Moderno</t>
  </si>
  <si>
    <t>Grupo de Jazz o instrumental en vivo</t>
  </si>
  <si>
    <t>Mariachi Clásico Contemporáneo serenata</t>
  </si>
  <si>
    <t>SHOW LOS SUPERBOYS LOS 3 TENORES Y SON CUBANO</t>
  </si>
  <si>
    <t>ORQUESTAS AUTORIZADAS</t>
  </si>
  <si>
    <t>Orquesta 10 pax ( Mambore,Unpluged)</t>
  </si>
  <si>
    <t>Orquesta 7 pax (Mambore,Unpluged)</t>
  </si>
  <si>
    <t>Orquesta 5 pax (Mambore, Unpluged)</t>
  </si>
  <si>
    <t>Orquesta 4 pax (Mambore, Unpluged)</t>
  </si>
  <si>
    <t>Orquesta de Fabian Corrales 10 pax en tarima</t>
  </si>
  <si>
    <t>Banda Extrellas del Sitio</t>
  </si>
  <si>
    <t>Orquesta LA SOLUCION 15 tarima</t>
  </si>
  <si>
    <t>Orquesta LAS EXESTRELLAS 15 tarima</t>
  </si>
  <si>
    <t>Orquesta LOS TUPAMAROS 15 Tarima</t>
  </si>
  <si>
    <t>Orquesta GUAYABA, TAXI, GOURMET - 15 Tarima</t>
  </si>
  <si>
    <t>OFERTA ESPECIAL ORQUESTA GUAYABA, TAXI, GOURMET 3 TANDAS CONTINUAS</t>
  </si>
  <si>
    <t>GRAN TOTAL SHOW SORPRESAS</t>
  </si>
  <si>
    <t>TOTAL MUSICA Y OTROS</t>
  </si>
  <si>
    <t>JAIR SANCHEZ / ORGANIZADOR DE BODAS</t>
  </si>
  <si>
    <t>OTRA FORMA DE PAGO ( SIN DESCUENTO ALGUNO - PAGO NORMAL )</t>
  </si>
  <si>
    <t>30% ANTICIPO SEPARACION FECHA ARRAS DE NEGOCIO</t>
  </si>
  <si>
    <t>70% 30 DÌAS  ANTES DEL EVENTO</t>
  </si>
  <si>
    <t>Agradezco la atención se sirva a prestar a la presente, quedando en espera de su pronta respuesta.</t>
  </si>
  <si>
    <t>Cordialmente,</t>
  </si>
  <si>
    <t>www.bodaslacapilla.com</t>
  </si>
  <si>
    <t>AGORA o COCTEL -TERRAZA</t>
  </si>
  <si>
    <t>Set dj EXTERIOR con sobretarima, sonido, luces</t>
  </si>
  <si>
    <t>Plan Gourmet 3 momentos Entrada y 2 platos fuertes</t>
  </si>
  <si>
    <t>MISA - Pianista que canta</t>
  </si>
  <si>
    <t>MISA DUO Pianista y cantante</t>
  </si>
  <si>
    <t>MISA-TRIO Organista, soprano femenina y violín</t>
  </si>
  <si>
    <t>MISA  CUARTETO Pianista, violin, violonchelo y cantante</t>
  </si>
  <si>
    <t>MISA - Especial Maya y Riv instrumental</t>
  </si>
  <si>
    <t>DJ PROFESIONAL DAM</t>
  </si>
  <si>
    <t>DJ PROFESIONAL WILLIE FLECHAS</t>
  </si>
  <si>
    <t xml:space="preserve">Invitación, confirmación, dia de boda, boda, agradecimientos, </t>
  </si>
  <si>
    <t>CABINA 360 grados 1 hora</t>
  </si>
  <si>
    <t>incluye ensayo del baile</t>
  </si>
  <si>
    <t>PROYECTOS LA CAPILLA SAS</t>
  </si>
  <si>
    <t>Sugerencias y felicitaciones: administracion@lacapilla.com.co</t>
  </si>
  <si>
    <t>MEZCLADORES ILIMITADOS Incluye Agua, soda, hielo y todo para cocteles</t>
  </si>
  <si>
    <t>Chispitas champaña</t>
  </si>
  <si>
    <t>Chispitas gigantes salida capilla</t>
  </si>
  <si>
    <t>Bridal Assistant (Asistente del Planeador).</t>
  </si>
  <si>
    <t>Cualquier inquietud a Gcia Admon: 3046380162  administracion@lacapilla.com.co y gerencia@lacapilla.com.co</t>
  </si>
  <si>
    <t>CEREMONIA RELIGIOSA O CIVIL</t>
  </si>
  <si>
    <t xml:space="preserve">           @lacapillagroup</t>
  </si>
  <si>
    <t>DECORACIÓN CEREMONIA</t>
  </si>
  <si>
    <t>Medio Arco en flores</t>
  </si>
  <si>
    <t>Arco completo en flores</t>
  </si>
  <si>
    <t>Bancas (Cascadas en flores)</t>
  </si>
  <si>
    <t>Bancas (Camino especial con cilindros y velas)</t>
  </si>
  <si>
    <t>Sillas (Tipo Louis Ghost, Phoenix y Versalles)</t>
  </si>
  <si>
    <t>Arreglos de altar</t>
  </si>
  <si>
    <t>Arreglo floral SILLAS novios</t>
  </si>
  <si>
    <t>Arreglo floral DIVAN novios</t>
  </si>
  <si>
    <t>Arreglo floral CARRO</t>
  </si>
  <si>
    <t>Bouquet de Novia Especial</t>
  </si>
  <si>
    <t>Boutonniere para novio, papás y padrinos</t>
  </si>
  <si>
    <t>Mini-bouquet para damas de honor</t>
  </si>
  <si>
    <t>COCTEL TERRAZA o ÁGORA</t>
  </si>
  <si>
    <t>Arreglos mesas de salas</t>
  </si>
  <si>
    <t>Arreglos florales medianos</t>
  </si>
  <si>
    <t>Centros de mesa con flores SIN FOLLAJE</t>
  </si>
  <si>
    <t>Centros de mesas con flores y follaje (lobby, mesas invitados, mesa principal y prueba de decoración)</t>
  </si>
  <si>
    <t xml:space="preserve">Centros de mesas sin flores </t>
  </si>
  <si>
    <t>Camino de flores de 2.40 mts</t>
  </si>
  <si>
    <t>PONQUÉ Y POSTRES</t>
  </si>
  <si>
    <t>numero de mesas</t>
  </si>
  <si>
    <t>6x5 instalada y programada</t>
  </si>
  <si>
    <t>Pista de baile led 99.900 x metro</t>
  </si>
  <si>
    <t xml:space="preserve">Pista de baile vidrio  iluminada </t>
  </si>
  <si>
    <t>Decoración en flores</t>
  </si>
  <si>
    <t>CEL.  3103229141</t>
  </si>
  <si>
    <t>Luces de bodas para resaltar jardines</t>
  </si>
  <si>
    <t>Menú petit (5 pequeñas porciones variada)</t>
  </si>
  <si>
    <t>Brunch varias opciones crepa con una ensalada</t>
  </si>
  <si>
    <t>ACPM y operario</t>
  </si>
  <si>
    <t>Cabina activa y microfono inhalambrico para el padre</t>
  </si>
  <si>
    <t>incluido el transporte</t>
  </si>
  <si>
    <t>BASE dorada rectangulares con terrarios y vela</t>
  </si>
  <si>
    <t>Cabina activa música Chillout exterior terraza</t>
  </si>
  <si>
    <t>por compra de 3 mesa ppal se obsequia las del Salón</t>
  </si>
  <si>
    <t>Sonido, luces, estructura, microfonos, stage Mediano de marca</t>
  </si>
  <si>
    <t>Luces bobillo arroz en el techo tupido</t>
  </si>
  <si>
    <t xml:space="preserve">BODA </t>
  </si>
  <si>
    <t xml:space="preserve"> set de 2 horas </t>
  </si>
  <si>
    <t xml:space="preserve"> GRUPO DE ROCK, POP </t>
  </si>
  <si>
    <t xml:space="preserve"> Vr por hora (MINIMO TRES HORAS ) </t>
  </si>
  <si>
    <t xml:space="preserve"> Vr por hora ( MINIMO TRES HORAS ) </t>
  </si>
  <si>
    <t xml:space="preserve"> BAILE DE 6 HORAS </t>
  </si>
  <si>
    <t xml:space="preserve"> BAILE DE 3 TANDAS ( 3 HORAS ) </t>
  </si>
  <si>
    <t>COTIZACION DE SERVICIOS LA CAPILLA  No. 836</t>
  </si>
  <si>
    <t>TIPO DE EVENTO</t>
  </si>
  <si>
    <t>www.show-rent.com</t>
  </si>
  <si>
    <t>GRAN TOTAL</t>
  </si>
  <si>
    <t>De acuerdo al modelo ( Porción )</t>
  </si>
  <si>
    <t>RECEPCIÓN</t>
  </si>
  <si>
    <t>Wedding and event Planner JUNIOR Certificado Juntos Por Siempre</t>
  </si>
  <si>
    <t>Wedding and event Planner MASTER Certificado EXPERIENCIA</t>
  </si>
  <si>
    <t>Vr Personal de Servicio</t>
  </si>
  <si>
    <t>GRAN TOTAL  PAQUETE ORGANIZACIÓN EVENTO</t>
  </si>
  <si>
    <t>Vr Flores</t>
  </si>
  <si>
    <t>Vr Música</t>
  </si>
  <si>
    <t>Vr Locación a ELEGIR</t>
  </si>
  <si>
    <t>SUBTOTAL  EVENTO</t>
  </si>
  <si>
    <t>* No hay DESCORCHE por ingreso de bebidas alcoholicas</t>
  </si>
  <si>
    <t>* Haciendas con Licencia para celebrar bodas legales</t>
  </si>
  <si>
    <t>* Horario especial hasta 3:00 am</t>
  </si>
  <si>
    <t>www.lacapilla.com.co    www.bodaslacapilla.com      www.juntosporsiempre.co    www.show-rent.com</t>
  </si>
  <si>
    <t>https://www.instagram.com/lacapillagroup/</t>
  </si>
  <si>
    <t>https://www.facebook.com/lacapillagroup/</t>
  </si>
  <si>
    <t>Facebook</t>
  </si>
  <si>
    <t>Instagram</t>
  </si>
  <si>
    <t>Mobiliario de bodas</t>
  </si>
  <si>
    <t>La capilla</t>
  </si>
  <si>
    <t>Incluye: 2 unidades para novios</t>
  </si>
  <si>
    <t>Momento del beso in door</t>
  </si>
  <si>
    <t>Pagodas  4x4 Incluye Velos Ambiente Lounge</t>
  </si>
  <si>
    <t>Plan Gourmet FANTASIA Entrada y Plato Fuerte Alta cocina</t>
  </si>
  <si>
    <t>Consome con minicroissant ó arepa</t>
  </si>
  <si>
    <t>35% DCTO PLANEACION DEL EVENTO</t>
  </si>
  <si>
    <t xml:space="preserve">     TU BODA PERFECTA</t>
  </si>
  <si>
    <t xml:space="preserve">  CREAMOS LA BODA DE TUS SUEÑOS EN LAS MEJORES HACIENDAS</t>
  </si>
  <si>
    <r>
      <t xml:space="preserve">       El beneficio de contratarnos es </t>
    </r>
    <r>
      <rPr>
        <b/>
        <sz val="14"/>
        <color rgb="FFDF115C"/>
        <rFont val="Verdana"/>
        <family val="2"/>
      </rPr>
      <t>TU TRANQUILIDAD</t>
    </r>
    <r>
      <rPr>
        <b/>
        <sz val="14"/>
        <color rgb="FF000000"/>
        <rFont val="Verdana"/>
        <family val="2"/>
      </rPr>
      <t> en el día más importante de tu vida</t>
    </r>
  </si>
  <si>
    <t>* MÁS DE 20 AÑOS DE EXPERIENCIA</t>
  </si>
  <si>
    <t>Servicio diseñado para los novios que recién comienzan con los preparativos de su boda y desean contar con la organización integral del evento a fin de obtener los mejores resultados en tiempo, precio y calidad, como también desean que la coordinación y supervisión general el día de la boda esté en manos profesionales, a fin de que la celebración se desarrolle en el tiempo y la forma planeada. Manejamos CINCO haciendas para bodas con capilla.</t>
  </si>
  <si>
    <t>* Pregunta por nuestros planes de Domingos</t>
  </si>
  <si>
    <t>*Somos los #1 en bodas realizadas en Colombia</t>
  </si>
  <si>
    <t xml:space="preserve">INFORMACIÓN </t>
  </si>
  <si>
    <t>TIPS PARA UNA BODA EXITOSA</t>
  </si>
  <si>
    <r>
      <rPr>
        <b/>
        <sz val="15"/>
        <color theme="1"/>
        <rFont val="Bangla Sangam MN"/>
        <family val="2"/>
      </rPr>
      <t>1.PRESUPUESTO</t>
    </r>
    <r>
      <rPr>
        <sz val="15"/>
        <color theme="1"/>
        <rFont val="Bangla Sangam MN"/>
        <family val="2"/>
      </rPr>
      <t xml:space="preserve">
</t>
    </r>
    <r>
      <rPr>
        <b/>
        <sz val="15"/>
        <color theme="1"/>
        <rFont val="Bangla Sangam MN"/>
        <family val="2"/>
      </rPr>
      <t>Determina tu presupuesto</t>
    </r>
    <r>
      <rPr>
        <sz val="15"/>
        <color theme="1"/>
        <rFont val="Bangla Sangam MN"/>
        <family val="2"/>
      </rPr>
      <t xml:space="preserve">
Es importante que tengas claro cuál es el presupuesto disponible para tu boda.
Una vez que ya tengas una  cifra concreta, haz una lista de las cosas que vas a necesitar (Decoración, locación, comida, etc..), evita las listas mentales porque te pueden hacer dispersar.
Puedes tener una libreta oficial de organización de la boda, donde pongas todo por escrito, esto te ayudará a avanzar con tu proyecto.
Luego, establece un rango de precios para cada cosa y cuánto es el máximo que vas a gastar en cada ítem y comprométete en no exceder ese monto.
Tengan en cuenta que los costos de trámites y requisitos para poder casarse también deben incluirse en su presupuesto. Por ejemplo, el matrimonio civil es considerado el más económico y fácil de tramitar.
</t>
    </r>
  </si>
  <si>
    <r>
      <rPr>
        <b/>
        <sz val="14"/>
        <color rgb="FF000000"/>
        <rFont val="Bangla Sangam MN"/>
        <family val="2"/>
      </rPr>
      <t>2.ESTILO DE CELEBRACIÓN
Eligir el estilo</t>
    </r>
    <r>
      <rPr>
        <sz val="14"/>
        <color rgb="FF000000"/>
        <rFont val="Bangla Sangam MN"/>
        <family val="2"/>
      </rPr>
      <t xml:space="preserve">
Cuál será el estilo de matrimonio que van a tener. Si no lo tienen claro, aquí un resumen con las ideas que cuentan.
​Boda estilo tradicional. Consiste en una boda clásica, conservadora y formal. Por lo general, se trata de una boda religiosa con una posterior celebración nocturna, acompañada de una decoración sobria y una cena. 
</t>
    </r>
    <r>
      <rPr>
        <b/>
        <sz val="14"/>
        <color rgb="FF000000"/>
        <rFont val="Bangla Sangam MN"/>
        <family val="2"/>
      </rPr>
      <t>Boda estilo rústico</t>
    </r>
    <r>
      <rPr>
        <sz val="14"/>
        <color rgb="FF000000"/>
        <rFont val="Bangla Sangam MN"/>
        <family val="2"/>
      </rPr>
      <t xml:space="preserve">. Este tipo de bodas se caracterizan por incluir en su decoración elementos de madera, algunos con acabados rústicos, trozos de madera recién cortados, plantas, ramas, mimbre, flores silvestres, entre otros. 
</t>
    </r>
    <r>
      <rPr>
        <b/>
        <sz val="14"/>
        <color rgb="FF000000"/>
        <rFont val="Bangla Sangam MN"/>
        <family val="2"/>
      </rPr>
      <t>Boda estilo campestre.</t>
    </r>
    <r>
      <rPr>
        <sz val="14"/>
        <color rgb="FF000000"/>
        <rFont val="Bangla Sangam MN"/>
        <family val="2"/>
      </rPr>
      <t xml:space="preserve"> Lo más normal es que se realice en una finca, hotel campestre, hacienda para bodas o casa de campo, pues son estos los escenarios ideales para disfrutar de un ambiente rodeado de naturaleza. En la decoración suelen incluirse elementos de madera, flores de temporada y luces colgantes en árboles.
</t>
    </r>
    <r>
      <rPr>
        <b/>
        <sz val="14"/>
        <color rgb="FF000000"/>
        <rFont val="Bangla Sangam MN"/>
        <family val="2"/>
      </rPr>
      <t>Boda estilo elegante</t>
    </r>
    <r>
      <rPr>
        <sz val="14"/>
        <color rgb="FF000000"/>
        <rFont val="Bangla Sangam MN"/>
        <family val="2"/>
      </rPr>
      <t>. Similar al de las bodas tradicionales, celebraciones en las que reina la etiqueta y el protocolo, los elementos de decoración suelen ser en tonos neutros y se incluyen los metalizados como el dorado y el plateado. Y en cuanto a la etiqueta puede ser más rigurosa: traje frac o esmoquin para los hombres y vestidos largos para las mujeres
Bodas temáticas. Son versátiles y se adaptan perfectamente a cualquier preferencia. En ellas se busca dar vida a una cultura o concepto en particular, de acuerdo con la elección de pareja. Se vale inspirarse en viajes, pasiones, películas y hasta gustos musicales.
Bodas estilo industrial. Combina elementos de hierro con madera y formas muy modernas que son las predilectas de las parejas jóvenes. Mezcla diferentes texturas y materiales que le dan un look minimalista. Se organiza en espacios como bodegas, galerías de arte o terrazas.
Bodas vintage. Evocan nostalgia y tiempos pasados. Incluyen elementos característicos con detalles que conserven su estética envejecida en materiales como madera natural o pintadas con tonos pasteles. Otros aspectos como la música, los recordatorios, los centros de mesa y hasta las bebidas suelen estar alineados con el concepto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</si>
</sst>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4" formatCode="_-&quot;$&quot;* #,##0.00_-;\-&quot;$&quot;* #,##0.00_-;_-&quot;$&quot;* &quot;-&quot;??_-;_-@_-"/>
    <numFmt numFmtId="164" formatCode="_ &quot;$&quot;\ * #,##0.00_ ;_ &quot;$&quot;\ * \-#,##0.00_ ;_ &quot;$&quot;\ * &quot;-&quot;??_ ;_ @_ "/>
    <numFmt numFmtId="165" formatCode="_ &quot;$&quot;\ * #,##0_ ;_ &quot;$&quot;\ * \-#,##0_ ;_ &quot;$&quot;\ * &quot;-&quot;??_ ;_ @_ "/>
    <numFmt numFmtId="166" formatCode="0.0"/>
    <numFmt numFmtId="167" formatCode="_-* #,##0.00_$_-;\-* #,##0.00_$_-;_-* &quot;-&quot;??_$_-;_-@"/>
    <numFmt numFmtId="168" formatCode="_-&quot;$&quot;* #,##0_-;\-&quot;$&quot;* #,##0_-;_-&quot;$&quot;* &quot;-&quot;??_-;_-@_-"/>
  </numFmts>
  <fonts count="82">
    <font>
      <sz val="12"/>
      <color theme="1"/>
      <name val="Calibri"/>
      <family val="2"/>
      <scheme val="minor"/>
    </font>
    <font>
      <sz val="12"/>
      <color theme="1"/>
      <name val="Calibri"/>
      <family val="2"/>
      <scheme val="minor"/>
    </font>
    <font>
      <u/>
      <sz val="12"/>
      <color theme="10"/>
      <name val="Calibri"/>
      <family val="2"/>
      <scheme val="minor"/>
    </font>
    <font>
      <b/>
      <sz val="14"/>
      <color theme="1"/>
      <name val="Calibri"/>
      <family val="2"/>
      <scheme val="minor"/>
    </font>
    <font>
      <b/>
      <sz val="12"/>
      <color theme="1"/>
      <name val="Calibri"/>
      <family val="2"/>
      <scheme val="minor"/>
    </font>
    <font>
      <sz val="10"/>
      <color theme="1" tint="0.249977111117893"/>
      <name val="Verdana"/>
      <family val="2"/>
    </font>
    <font>
      <sz val="12"/>
      <color theme="1" tint="0.249977111117893"/>
      <name val="Verdana"/>
      <family val="2"/>
    </font>
    <font>
      <b/>
      <sz val="10"/>
      <color theme="1" tint="0.249977111117893"/>
      <name val="Verdana"/>
      <family val="2"/>
    </font>
    <font>
      <b/>
      <sz val="12"/>
      <color theme="1" tint="0.249977111117893"/>
      <name val="Verdana"/>
      <family val="2"/>
    </font>
    <font>
      <b/>
      <sz val="9"/>
      <color theme="1" tint="0.249977111117893"/>
      <name val="Verdana"/>
      <family val="2"/>
    </font>
    <font>
      <b/>
      <sz val="14"/>
      <color theme="1" tint="0.249977111117893"/>
      <name val="Verdana"/>
      <family val="2"/>
    </font>
    <font>
      <sz val="8"/>
      <color theme="1" tint="0.249977111117893"/>
      <name val="Verdana"/>
      <family val="2"/>
    </font>
    <font>
      <sz val="12"/>
      <color theme="1"/>
      <name val="Verdana"/>
      <family val="2"/>
    </font>
    <font>
      <b/>
      <sz val="16"/>
      <color theme="1"/>
      <name val="Verdana"/>
      <family val="2"/>
    </font>
    <font>
      <b/>
      <sz val="12"/>
      <color theme="1"/>
      <name val="Verdana"/>
      <family val="2"/>
    </font>
    <font>
      <sz val="12"/>
      <color theme="1" tint="0.14999847407452621"/>
      <name val="Calibri"/>
      <family val="2"/>
      <scheme val="minor"/>
    </font>
    <font>
      <b/>
      <sz val="16"/>
      <color theme="1" tint="0.14999847407452621"/>
      <name val="Verdana"/>
      <family val="2"/>
    </font>
    <font>
      <b/>
      <sz val="10"/>
      <color theme="1" tint="0.14999847407452621"/>
      <name val="Verdana"/>
      <family val="2"/>
    </font>
    <font>
      <sz val="10"/>
      <color theme="1" tint="0.14999847407452621"/>
      <name val="Verdana"/>
      <family val="2"/>
    </font>
    <font>
      <b/>
      <sz val="9"/>
      <color theme="1" tint="0.14999847407452621"/>
      <name val="Verdana"/>
      <family val="2"/>
    </font>
    <font>
      <sz val="12"/>
      <color theme="1" tint="0.14999847407452621"/>
      <name val="Verdana"/>
      <family val="2"/>
    </font>
    <font>
      <b/>
      <sz val="12"/>
      <color theme="1" tint="0.14999847407452621"/>
      <name val="Verdana"/>
      <family val="2"/>
    </font>
    <font>
      <b/>
      <sz val="36"/>
      <color theme="1" tint="0.249977111117893"/>
      <name val="Verdana"/>
      <family val="2"/>
    </font>
    <font>
      <b/>
      <sz val="16"/>
      <color theme="1" tint="0.249977111117893"/>
      <name val="Calibri"/>
      <family val="2"/>
      <scheme val="minor"/>
    </font>
    <font>
      <sz val="12"/>
      <color theme="1" tint="0.249977111117893"/>
      <name val="Calibri"/>
      <family val="2"/>
      <scheme val="minor"/>
    </font>
    <font>
      <b/>
      <sz val="14"/>
      <color theme="1" tint="0.249977111117893"/>
      <name val="Calibri"/>
      <family val="2"/>
      <scheme val="minor"/>
    </font>
    <font>
      <u/>
      <sz val="11"/>
      <color theme="1" tint="0.249977111117893"/>
      <name val="Calibri"/>
      <family val="2"/>
      <scheme val="minor"/>
    </font>
    <font>
      <sz val="10"/>
      <color theme="1" tint="0.249977111117893"/>
      <name val="Bangla Sangam MN"/>
      <family val="2"/>
    </font>
    <font>
      <sz val="12"/>
      <color theme="1" tint="0.249977111117893"/>
      <name val="Bangla Sangam MN"/>
      <family val="2"/>
    </font>
    <font>
      <u/>
      <sz val="12"/>
      <color theme="1" tint="0.249977111117893"/>
      <name val="Bangla Sangam MN"/>
      <family val="2"/>
    </font>
    <font>
      <sz val="9"/>
      <color theme="1" tint="0.249977111117893"/>
      <name val="Bangla Sangam MN"/>
      <family val="2"/>
    </font>
    <font>
      <sz val="14"/>
      <color theme="1" tint="0.249977111117893"/>
      <name val="Bangla Sangam MN"/>
      <family val="2"/>
    </font>
    <font>
      <u/>
      <sz val="10"/>
      <color theme="1" tint="0.249977111117893"/>
      <name val="Bangla Sangam MN"/>
      <family val="2"/>
    </font>
    <font>
      <b/>
      <sz val="14"/>
      <color theme="1" tint="0.249977111117893"/>
      <name val="Bangla Sangam MN"/>
      <family val="2"/>
    </font>
    <font>
      <b/>
      <sz val="11"/>
      <color theme="1" tint="0.249977111117893"/>
      <name val="Bangla Sangam MN"/>
      <family val="2"/>
    </font>
    <font>
      <u/>
      <sz val="11"/>
      <color theme="1" tint="0.249977111117893"/>
      <name val="Bangla Sangam MN"/>
      <family val="2"/>
    </font>
    <font>
      <b/>
      <sz val="12"/>
      <color theme="1" tint="0.249977111117893"/>
      <name val="Bangla Sangam MN"/>
      <family val="2"/>
    </font>
    <font>
      <b/>
      <sz val="8"/>
      <color theme="1" tint="0.249977111117893"/>
      <name val="Bangla Sangam MN"/>
      <family val="2"/>
    </font>
    <font>
      <b/>
      <sz val="16"/>
      <color theme="1" tint="0.249977111117893"/>
      <name val="Bangla Sangam MN"/>
      <family val="2"/>
    </font>
    <font>
      <b/>
      <sz val="10"/>
      <color theme="1" tint="0.249977111117893"/>
      <name val="Bangla Sangam MN"/>
      <family val="2"/>
    </font>
    <font>
      <b/>
      <sz val="9"/>
      <color theme="1" tint="0.249977111117893"/>
      <name val="Bangla Sangam MN"/>
      <family val="2"/>
    </font>
    <font>
      <sz val="16"/>
      <color theme="1" tint="0.249977111117893"/>
      <name val="Bangla Sangam MN"/>
      <family val="2"/>
    </font>
    <font>
      <sz val="7"/>
      <color theme="1" tint="0.249977111117893"/>
      <name val="Bangla Sangam MN"/>
      <family val="2"/>
    </font>
    <font>
      <b/>
      <sz val="18"/>
      <color theme="1" tint="0.249977111117893"/>
      <name val="Bangla Sangam MN"/>
      <family val="2"/>
    </font>
    <font>
      <b/>
      <i/>
      <sz val="16"/>
      <color theme="1" tint="0.249977111117893"/>
      <name val="Bangla Sangam MN"/>
      <family val="2"/>
    </font>
    <font>
      <i/>
      <sz val="16"/>
      <color theme="1" tint="0.249977111117893"/>
      <name val="Bangla Sangam MN"/>
      <family val="2"/>
    </font>
    <font>
      <sz val="8"/>
      <color theme="1" tint="0.249977111117893"/>
      <name val="Bangla Sangam MN"/>
      <family val="2"/>
    </font>
    <font>
      <b/>
      <sz val="36"/>
      <color theme="1" tint="0.14999847407452621"/>
      <name val="OptimAL"/>
    </font>
    <font>
      <b/>
      <sz val="26"/>
      <color theme="1" tint="0.249977111117893"/>
      <name val="Bangla Sangam MN"/>
      <family val="2"/>
    </font>
    <font>
      <b/>
      <sz val="28"/>
      <color theme="1" tint="0.249977111117893"/>
      <name val="Bangla Sangam MN"/>
      <family val="2"/>
    </font>
    <font>
      <b/>
      <sz val="36"/>
      <color theme="1" tint="0.249977111117893"/>
      <name val="Bangla Sangam MN"/>
      <family val="2"/>
    </font>
    <font>
      <sz val="12"/>
      <color theme="1" tint="0.14999847407452621"/>
      <name val="OptimAL"/>
    </font>
    <font>
      <sz val="11"/>
      <color theme="1" tint="0.14999847407452621"/>
      <name val="Optimal"/>
    </font>
    <font>
      <sz val="12"/>
      <color theme="1" tint="0.14999847407452621"/>
      <name val="Belleza"/>
    </font>
    <font>
      <sz val="11"/>
      <color theme="1" tint="0.14999847407452621"/>
      <name val="Belleza"/>
    </font>
    <font>
      <sz val="10"/>
      <color theme="1" tint="0.14999847407452621"/>
      <name val="Optimal"/>
    </font>
    <font>
      <b/>
      <sz val="14"/>
      <color theme="1" tint="0.14999847407452621"/>
      <name val="Optimal"/>
    </font>
    <font>
      <b/>
      <sz val="36"/>
      <color theme="1" tint="0.14999847407452621"/>
      <name val="Verdana"/>
      <family val="2"/>
    </font>
    <font>
      <sz val="36"/>
      <color theme="1" tint="0.249977111117893"/>
      <name val="Calibri"/>
      <family val="2"/>
      <scheme val="minor"/>
    </font>
    <font>
      <b/>
      <sz val="14"/>
      <color theme="1" tint="0.249977111117893"/>
      <name val="Belleza"/>
    </font>
    <font>
      <sz val="12"/>
      <color theme="1" tint="0.249977111117893"/>
      <name val="Belleza"/>
    </font>
    <font>
      <sz val="11"/>
      <color theme="1" tint="0.249977111117893"/>
      <name val="Bangla Sangam MN"/>
      <family val="2"/>
    </font>
    <font>
      <u/>
      <sz val="16"/>
      <color theme="1" tint="0.249977111117893"/>
      <name val="Calibri"/>
      <family val="2"/>
      <scheme val="minor"/>
    </font>
    <font>
      <u/>
      <sz val="16"/>
      <color theme="1" tint="0.249977111117893"/>
      <name val="Bangla Sangam MN"/>
      <family val="2"/>
    </font>
    <font>
      <sz val="26"/>
      <color theme="1" tint="0.249977111117893"/>
      <name val="Bangla Sangam MN"/>
      <family val="2"/>
    </font>
    <font>
      <b/>
      <sz val="56"/>
      <color rgb="FF70AD47"/>
      <name val="Avenir Book"/>
      <family val="2"/>
    </font>
    <font>
      <b/>
      <sz val="18"/>
      <color rgb="FF000000"/>
      <name val="Verdana"/>
      <family val="2"/>
    </font>
    <font>
      <b/>
      <sz val="14"/>
      <color rgb="FF000000"/>
      <name val="Verdana"/>
      <family val="2"/>
    </font>
    <font>
      <b/>
      <sz val="14"/>
      <color rgb="FFDF115C"/>
      <name val="Verdana"/>
      <family val="2"/>
    </font>
    <font>
      <sz val="22"/>
      <color rgb="FF919191"/>
      <name val="Arial"/>
      <family val="2"/>
    </font>
    <font>
      <b/>
      <sz val="56"/>
      <color theme="9" tint="-0.249977111117893"/>
      <name val="Avenir Book"/>
      <family val="2"/>
    </font>
    <font>
      <sz val="14"/>
      <color theme="2" tint="-0.499984740745262"/>
      <name val="Bangla Sangam MN"/>
      <family val="2"/>
    </font>
    <font>
      <sz val="11"/>
      <color rgb="FF404040"/>
      <name val="Bangla Sangam MN"/>
      <family val="2"/>
    </font>
    <font>
      <b/>
      <sz val="56"/>
      <color theme="1"/>
      <name val="Calibri"/>
      <family val="2"/>
      <scheme val="minor"/>
    </font>
    <font>
      <b/>
      <sz val="15"/>
      <color theme="1"/>
      <name val="Bangla Sangam MN"/>
      <family val="2"/>
    </font>
    <font>
      <sz val="15"/>
      <color theme="1"/>
      <name val="Bangla Sangam MN"/>
      <family val="2"/>
    </font>
    <font>
      <sz val="10"/>
      <color rgb="FF000000"/>
      <name val="Arial"/>
      <family val="2"/>
    </font>
    <font>
      <b/>
      <sz val="30"/>
      <color rgb="FF000000"/>
      <name val="Arial"/>
      <family val="2"/>
    </font>
    <font>
      <sz val="20"/>
      <color rgb="FF000000"/>
      <name val="Arial"/>
      <family val="2"/>
    </font>
    <font>
      <b/>
      <sz val="14"/>
      <color rgb="FF000000"/>
      <name val="Arial"/>
      <family val="2"/>
    </font>
    <font>
      <b/>
      <sz val="14"/>
      <color rgb="FF000000"/>
      <name val="Bangla Sangam MN"/>
      <family val="2"/>
    </font>
    <font>
      <sz val="14"/>
      <color rgb="FF000000"/>
      <name val="Bangla Sangam MN"/>
      <family val="2"/>
    </font>
  </fonts>
  <fills count="30">
    <fill>
      <patternFill patternType="none"/>
    </fill>
    <fill>
      <patternFill patternType="gray125"/>
    </fill>
    <fill>
      <patternFill patternType="solid">
        <fgColor rgb="FFFFFFFF"/>
        <bgColor rgb="FFFFFFFF"/>
      </patternFill>
    </fill>
    <fill>
      <patternFill patternType="solid">
        <fgColor theme="0"/>
        <bgColor rgb="FFFFFF00"/>
      </patternFill>
    </fill>
    <fill>
      <patternFill patternType="solid">
        <fgColor rgb="FFFFFFFF"/>
        <bgColor rgb="FF000000"/>
      </patternFill>
    </fill>
    <fill>
      <patternFill patternType="solid">
        <fgColor theme="0"/>
        <bgColor indexed="64"/>
      </patternFill>
    </fill>
    <fill>
      <patternFill patternType="solid">
        <fgColor theme="0"/>
        <bgColor rgb="FFC6D9F0"/>
      </patternFill>
    </fill>
    <fill>
      <patternFill patternType="solid">
        <fgColor theme="0"/>
        <bgColor rgb="FFFFFFFF"/>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0"/>
        <bgColor rgb="FF8DB3E2"/>
      </patternFill>
    </fill>
    <fill>
      <patternFill patternType="solid">
        <fgColor theme="0"/>
        <bgColor rgb="FF99CCFF"/>
      </patternFill>
    </fill>
    <fill>
      <patternFill patternType="solid">
        <fgColor rgb="FFFFFF00"/>
        <bgColor rgb="FF99CCFF"/>
      </patternFill>
    </fill>
    <fill>
      <patternFill patternType="solid">
        <fgColor theme="0"/>
        <bgColor rgb="FF000000"/>
      </patternFill>
    </fill>
    <fill>
      <patternFill patternType="solid">
        <fgColor theme="0"/>
        <bgColor rgb="FFB8CCE4"/>
      </patternFill>
    </fill>
    <fill>
      <patternFill patternType="solid">
        <fgColor theme="7" tint="0.59999389629810485"/>
        <bgColor indexed="64"/>
      </patternFill>
    </fill>
    <fill>
      <patternFill patternType="solid">
        <fgColor theme="7" tint="0.59999389629810485"/>
        <bgColor rgb="FFC6D9F0"/>
      </patternFill>
    </fill>
    <fill>
      <patternFill patternType="solid">
        <fgColor theme="7" tint="0.59999389629810485"/>
        <bgColor rgb="FFFFFFFF"/>
      </patternFill>
    </fill>
    <fill>
      <patternFill patternType="solid">
        <fgColor rgb="FFFFFFFF"/>
        <bgColor rgb="FF99CCFF"/>
      </patternFill>
    </fill>
    <fill>
      <patternFill patternType="solid">
        <fgColor rgb="FFFFE699"/>
        <bgColor rgb="FF99CCFF"/>
      </patternFill>
    </fill>
    <fill>
      <patternFill patternType="solid">
        <fgColor rgb="FFFFE699"/>
        <bgColor rgb="FFC6D9F0"/>
      </patternFill>
    </fill>
    <fill>
      <patternFill patternType="solid">
        <fgColor rgb="FFFFFFFF"/>
        <bgColor rgb="FFC6D9F0"/>
      </patternFill>
    </fill>
    <fill>
      <patternFill patternType="solid">
        <fgColor rgb="FFFFE699"/>
        <bgColor rgb="FFFFFFFF"/>
      </patternFill>
    </fill>
    <fill>
      <patternFill patternType="solid">
        <fgColor rgb="FFE2EFDA"/>
        <bgColor rgb="FF99CCFF"/>
      </patternFill>
    </fill>
    <fill>
      <patternFill patternType="solid">
        <fgColor rgb="FFE2EFDA"/>
        <bgColor rgb="FF000000"/>
      </patternFill>
    </fill>
    <fill>
      <patternFill patternType="solid">
        <fgColor theme="7" tint="0.59999389629810485"/>
        <bgColor rgb="FF000000"/>
      </patternFill>
    </fill>
    <fill>
      <patternFill patternType="solid">
        <fgColor theme="9" tint="0.79998168889431442"/>
        <bgColor rgb="FF99CCFF"/>
      </patternFill>
    </fill>
    <fill>
      <patternFill patternType="solid">
        <fgColor theme="9" tint="0.79998168889431442"/>
        <bgColor rgb="FFC6D9F0"/>
      </patternFill>
    </fill>
    <fill>
      <patternFill patternType="solid">
        <fgColor theme="9" tint="0.79998168889431442"/>
        <bgColor rgb="FF8DB3E2"/>
      </patternFill>
    </fill>
    <fill>
      <patternFill patternType="solid">
        <fgColor theme="9" tint="0.79998168889431442"/>
        <bgColor rgb="FF000000"/>
      </patternFill>
    </fill>
  </fills>
  <borders count="22">
    <border>
      <left/>
      <right/>
      <top/>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44" fontId="1" fillId="0" borderId="0" applyFont="0" applyFill="0" applyBorder="0" applyAlignment="0" applyProtection="0"/>
    <xf numFmtId="42" fontId="1" fillId="0" borderId="0" applyFont="0" applyFill="0" applyBorder="0" applyAlignment="0" applyProtection="0"/>
    <xf numFmtId="0" fontId="2" fillId="0" borderId="0" applyNumberFormat="0" applyFill="0" applyBorder="0" applyAlignment="0" applyProtection="0"/>
  </cellStyleXfs>
  <cellXfs count="403">
    <xf numFmtId="0" fontId="0" fillId="0" borderId="0" xfId="0"/>
    <xf numFmtId="0" fontId="5" fillId="0" borderId="0" xfId="0" applyFont="1"/>
    <xf numFmtId="0" fontId="5" fillId="2" borderId="0" xfId="0" applyFont="1" applyFill="1"/>
    <xf numFmtId="0" fontId="5" fillId="5" borderId="0" xfId="0" applyFont="1" applyFill="1"/>
    <xf numFmtId="0" fontId="5" fillId="7" borderId="0" xfId="0" applyFont="1" applyFill="1"/>
    <xf numFmtId="0" fontId="6" fillId="2" borderId="0" xfId="0" applyFont="1" applyFill="1"/>
    <xf numFmtId="0" fontId="6" fillId="5" borderId="0" xfId="0" applyFont="1" applyFill="1"/>
    <xf numFmtId="0" fontId="6" fillId="0" borderId="0" xfId="0" applyFont="1"/>
    <xf numFmtId="0" fontId="6" fillId="7" borderId="0" xfId="0" applyFont="1" applyFill="1"/>
    <xf numFmtId="0" fontId="6" fillId="5" borderId="8" xfId="0" applyFont="1" applyFill="1" applyBorder="1"/>
    <xf numFmtId="0" fontId="6" fillId="5" borderId="0" xfId="0" applyFont="1" applyFill="1" applyAlignment="1">
      <alignment horizontal="center"/>
    </xf>
    <xf numFmtId="165" fontId="6" fillId="5" borderId="0" xfId="0" applyNumberFormat="1" applyFont="1" applyFill="1"/>
    <xf numFmtId="165" fontId="6" fillId="5" borderId="0" xfId="1" applyNumberFormat="1" applyFont="1" applyFill="1" applyBorder="1" applyAlignment="1">
      <alignment vertical="top"/>
    </xf>
    <xf numFmtId="0" fontId="6" fillId="5" borderId="9" xfId="0" applyFont="1" applyFill="1" applyBorder="1"/>
    <xf numFmtId="0" fontId="6" fillId="5" borderId="8" xfId="0" applyFont="1" applyFill="1" applyBorder="1" applyAlignment="1">
      <alignment horizontal="left" vertical="top"/>
    </xf>
    <xf numFmtId="0" fontId="6" fillId="15" borderId="0" xfId="0" applyFont="1" applyFill="1" applyAlignment="1">
      <alignment horizontal="center" vertical="top"/>
    </xf>
    <xf numFmtId="165" fontId="6" fillId="15" borderId="0" xfId="0" applyNumberFormat="1" applyFont="1" applyFill="1"/>
    <xf numFmtId="165" fontId="6" fillId="5" borderId="9" xfId="0" applyNumberFormat="1" applyFont="1" applyFill="1" applyBorder="1"/>
    <xf numFmtId="0" fontId="6" fillId="7" borderId="8" xfId="0" applyFont="1" applyFill="1" applyBorder="1"/>
    <xf numFmtId="165" fontId="6" fillId="15" borderId="0" xfId="1" applyNumberFormat="1" applyFont="1" applyFill="1" applyBorder="1" applyAlignment="1">
      <alignment vertical="top"/>
    </xf>
    <xf numFmtId="0" fontId="6" fillId="7" borderId="0" xfId="0" applyFont="1" applyFill="1" applyAlignment="1">
      <alignment horizontal="center"/>
    </xf>
    <xf numFmtId="165" fontId="6" fillId="7" borderId="0" xfId="0" applyNumberFormat="1" applyFont="1" applyFill="1"/>
    <xf numFmtId="0" fontId="6" fillId="7" borderId="9" xfId="0" applyFont="1" applyFill="1" applyBorder="1"/>
    <xf numFmtId="0" fontId="6" fillId="6" borderId="8" xfId="0" applyFont="1" applyFill="1" applyBorder="1"/>
    <xf numFmtId="1" fontId="6" fillId="16" borderId="0" xfId="0" applyNumberFormat="1" applyFont="1" applyFill="1" applyAlignment="1">
      <alignment horizontal="center"/>
    </xf>
    <xf numFmtId="165" fontId="6" fillId="6" borderId="0" xfId="0" applyNumberFormat="1" applyFont="1" applyFill="1"/>
    <xf numFmtId="165" fontId="6" fillId="16" borderId="0" xfId="0" applyNumberFormat="1" applyFont="1" applyFill="1"/>
    <xf numFmtId="3" fontId="6" fillId="16" borderId="0" xfId="0" applyNumberFormat="1" applyFont="1" applyFill="1" applyAlignment="1">
      <alignment horizontal="center"/>
    </xf>
    <xf numFmtId="3" fontId="6" fillId="7" borderId="0" xfId="0" applyNumberFormat="1" applyFont="1" applyFill="1" applyAlignment="1">
      <alignment horizontal="center"/>
    </xf>
    <xf numFmtId="1" fontId="6" fillId="0" borderId="0" xfId="0" applyNumberFormat="1" applyFont="1" applyAlignment="1">
      <alignment horizontal="center"/>
    </xf>
    <xf numFmtId="165" fontId="6" fillId="0" borderId="0" xfId="0" applyNumberFormat="1" applyFont="1"/>
    <xf numFmtId="165" fontId="6" fillId="7" borderId="9" xfId="0" applyNumberFormat="1" applyFont="1" applyFill="1" applyBorder="1"/>
    <xf numFmtId="0" fontId="6" fillId="17" borderId="0" xfId="0" applyFont="1" applyFill="1" applyAlignment="1">
      <alignment horizontal="center"/>
    </xf>
    <xf numFmtId="165" fontId="6" fillId="17" borderId="0" xfId="0" applyNumberFormat="1" applyFont="1" applyFill="1"/>
    <xf numFmtId="165" fontId="11" fillId="7" borderId="9" xfId="0" applyNumberFormat="1" applyFont="1" applyFill="1" applyBorder="1"/>
    <xf numFmtId="165" fontId="6" fillId="5" borderId="9" xfId="0" applyNumberFormat="1" applyFont="1" applyFill="1" applyBorder="1" applyAlignment="1">
      <alignment vertical="top"/>
    </xf>
    <xf numFmtId="1" fontId="6" fillId="5" borderId="0" xfId="0" applyNumberFormat="1" applyFont="1" applyFill="1" applyAlignment="1">
      <alignment horizontal="center"/>
    </xf>
    <xf numFmtId="165" fontId="6" fillId="5" borderId="0" xfId="0" applyNumberFormat="1" applyFont="1" applyFill="1" applyAlignment="1">
      <alignment horizontal="center"/>
    </xf>
    <xf numFmtId="0" fontId="10" fillId="9" borderId="8" xfId="0" applyFont="1" applyFill="1" applyBorder="1"/>
    <xf numFmtId="0" fontId="6" fillId="9" borderId="0" xfId="0" applyFont="1" applyFill="1" applyAlignment="1">
      <alignment horizontal="center"/>
    </xf>
    <xf numFmtId="165" fontId="6" fillId="9" borderId="0" xfId="0" applyNumberFormat="1" applyFont="1" applyFill="1"/>
    <xf numFmtId="0" fontId="6" fillId="9" borderId="9" xfId="0" applyFont="1" applyFill="1" applyBorder="1"/>
    <xf numFmtId="1" fontId="6" fillId="7" borderId="0" xfId="0" applyNumberFormat="1" applyFont="1" applyFill="1" applyAlignment="1">
      <alignment horizontal="center"/>
    </xf>
    <xf numFmtId="1" fontId="6" fillId="6" borderId="0" xfId="0" applyNumberFormat="1" applyFont="1" applyFill="1" applyAlignment="1">
      <alignment horizontal="center"/>
    </xf>
    <xf numFmtId="1" fontId="6" fillId="17" borderId="0" xfId="0" applyNumberFormat="1" applyFont="1" applyFill="1" applyAlignment="1">
      <alignment horizontal="center"/>
    </xf>
    <xf numFmtId="0" fontId="10" fillId="8" borderId="8" xfId="0" applyFont="1" applyFill="1" applyBorder="1"/>
    <xf numFmtId="0" fontId="6" fillId="8" borderId="0" xfId="0" applyFont="1" applyFill="1" applyAlignment="1">
      <alignment horizontal="center"/>
    </xf>
    <xf numFmtId="165" fontId="6" fillId="8" borderId="0" xfId="0" applyNumberFormat="1" applyFont="1" applyFill="1"/>
    <xf numFmtId="0" fontId="6" fillId="8" borderId="9" xfId="0" applyFont="1" applyFill="1" applyBorder="1"/>
    <xf numFmtId="0" fontId="6" fillId="2" borderId="8" xfId="0" applyFont="1" applyFill="1" applyBorder="1"/>
    <xf numFmtId="0" fontId="6" fillId="2" borderId="0" xfId="0" applyFont="1" applyFill="1" applyAlignment="1">
      <alignment horizontal="center"/>
    </xf>
    <xf numFmtId="165" fontId="6" fillId="2" borderId="0" xfId="0" applyNumberFormat="1" applyFont="1" applyFill="1"/>
    <xf numFmtId="0" fontId="6" fillId="2" borderId="9" xfId="0" applyFont="1" applyFill="1" applyBorder="1"/>
    <xf numFmtId="0" fontId="6" fillId="7" borderId="8" xfId="0" applyFont="1" applyFill="1" applyBorder="1" applyAlignment="1">
      <alignment horizontal="left"/>
    </xf>
    <xf numFmtId="0" fontId="6" fillId="6" borderId="0" xfId="0" applyFont="1" applyFill="1" applyAlignment="1">
      <alignment horizontal="center"/>
    </xf>
    <xf numFmtId="0" fontId="6" fillId="16" borderId="0" xfId="0" applyFont="1" applyFill="1" applyAlignment="1">
      <alignment horizontal="center"/>
    </xf>
    <xf numFmtId="0" fontId="6" fillId="5" borderId="8" xfId="0" applyFont="1" applyFill="1" applyBorder="1" applyAlignment="1">
      <alignment horizontal="left"/>
    </xf>
    <xf numFmtId="1" fontId="6" fillId="5" borderId="0" xfId="0" applyNumberFormat="1" applyFont="1" applyFill="1" applyAlignment="1">
      <alignment horizontal="center" vertical="center"/>
    </xf>
    <xf numFmtId="165" fontId="6" fillId="5" borderId="0" xfId="0" applyNumberFormat="1" applyFont="1" applyFill="1" applyAlignment="1">
      <alignment horizontal="center" vertical="center"/>
    </xf>
    <xf numFmtId="0" fontId="6" fillId="6" borderId="1" xfId="0" applyFont="1" applyFill="1" applyBorder="1" applyAlignment="1">
      <alignment horizontal="left" vertical="center"/>
    </xf>
    <xf numFmtId="165" fontId="6" fillId="6" borderId="0" xfId="0" applyNumberFormat="1" applyFont="1" applyFill="1" applyAlignment="1">
      <alignment horizontal="center"/>
    </xf>
    <xf numFmtId="165" fontId="6" fillId="7" borderId="0" xfId="0" applyNumberFormat="1" applyFont="1" applyFill="1" applyAlignment="1">
      <alignment horizontal="center" vertical="center"/>
    </xf>
    <xf numFmtId="165" fontId="6" fillId="7" borderId="0" xfId="0" applyNumberFormat="1" applyFont="1" applyFill="1" applyAlignment="1">
      <alignment vertical="center"/>
    </xf>
    <xf numFmtId="165" fontId="6" fillId="7" borderId="0" xfId="0" applyNumberFormat="1" applyFont="1" applyFill="1" applyAlignment="1">
      <alignment horizontal="center"/>
    </xf>
    <xf numFmtId="1" fontId="6" fillId="15" borderId="0" xfId="0" applyNumberFormat="1" applyFont="1" applyFill="1" applyAlignment="1">
      <alignment horizontal="center"/>
    </xf>
    <xf numFmtId="0" fontId="8" fillId="26" borderId="0" xfId="0" applyFont="1" applyFill="1" applyAlignment="1">
      <alignment horizontal="center"/>
    </xf>
    <xf numFmtId="164" fontId="8" fillId="26" borderId="0" xfId="0" applyNumberFormat="1" applyFont="1" applyFill="1"/>
    <xf numFmtId="165" fontId="8" fillId="26" borderId="0" xfId="0" applyNumberFormat="1" applyFont="1" applyFill="1"/>
    <xf numFmtId="0" fontId="9" fillId="9" borderId="0" xfId="0" applyFont="1" applyFill="1"/>
    <xf numFmtId="0" fontId="6" fillId="5" borderId="0" xfId="0" applyFont="1" applyFill="1" applyAlignment="1">
      <alignment horizontal="left" vertical="top"/>
    </xf>
    <xf numFmtId="0" fontId="6" fillId="5" borderId="0" xfId="0" applyFont="1" applyFill="1" applyAlignment="1">
      <alignment horizontal="center" vertical="top"/>
    </xf>
    <xf numFmtId="0" fontId="6" fillId="5" borderId="0" xfId="0" applyFont="1" applyFill="1" applyAlignment="1">
      <alignment horizontal="left" vertical="top" wrapText="1"/>
    </xf>
    <xf numFmtId="0" fontId="6" fillId="9" borderId="0" xfId="0" applyFont="1" applyFill="1" applyAlignment="1">
      <alignment horizontal="center" vertical="top"/>
    </xf>
    <xf numFmtId="165" fontId="6" fillId="5" borderId="0" xfId="1" applyNumberFormat="1" applyFont="1" applyFill="1" applyBorder="1" applyAlignment="1">
      <alignment horizontal="left" vertical="top" wrapText="1"/>
    </xf>
    <xf numFmtId="0" fontId="6" fillId="5" borderId="0" xfId="0" applyFont="1" applyFill="1" applyAlignment="1">
      <alignment horizontal="center" vertical="center"/>
    </xf>
    <xf numFmtId="165" fontId="6" fillId="5" borderId="0" xfId="0" applyNumberFormat="1" applyFont="1" applyFill="1" applyAlignment="1">
      <alignment vertical="center"/>
    </xf>
    <xf numFmtId="0" fontId="12" fillId="0" borderId="0" xfId="0" applyFont="1"/>
    <xf numFmtId="0" fontId="12" fillId="9" borderId="0" xfId="0" applyFont="1" applyFill="1"/>
    <xf numFmtId="42" fontId="13" fillId="9" borderId="0" xfId="2" applyFont="1" applyFill="1" applyBorder="1"/>
    <xf numFmtId="0" fontId="14" fillId="9" borderId="0" xfId="0" applyFont="1" applyFill="1"/>
    <xf numFmtId="0" fontId="7" fillId="9" borderId="0" xfId="0" applyFont="1" applyFill="1" applyAlignment="1">
      <alignment horizontal="center"/>
    </xf>
    <xf numFmtId="165" fontId="7" fillId="9" borderId="0" xfId="0" applyNumberFormat="1" applyFont="1" applyFill="1"/>
    <xf numFmtId="165" fontId="5" fillId="9" borderId="0" xfId="0" applyNumberFormat="1" applyFont="1" applyFill="1"/>
    <xf numFmtId="0" fontId="6" fillId="15" borderId="0" xfId="0" applyFont="1" applyFill="1" applyAlignment="1">
      <alignment horizontal="center"/>
    </xf>
    <xf numFmtId="0" fontId="6" fillId="5" borderId="0" xfId="0" applyFont="1" applyFill="1" applyAlignment="1">
      <alignment vertical="top"/>
    </xf>
    <xf numFmtId="0" fontId="6" fillId="13" borderId="0" xfId="0" applyFont="1" applyFill="1" applyAlignment="1">
      <alignment horizontal="left" vertical="top"/>
    </xf>
    <xf numFmtId="0" fontId="6" fillId="13" borderId="0" xfId="0" applyFont="1" applyFill="1" applyAlignment="1">
      <alignment horizontal="center" vertical="top"/>
    </xf>
    <xf numFmtId="165" fontId="6" fillId="13" borderId="0" xfId="0" applyNumberFormat="1" applyFont="1" applyFill="1" applyAlignment="1">
      <alignment vertical="top"/>
    </xf>
    <xf numFmtId="0" fontId="9" fillId="8" borderId="9" xfId="0" applyFont="1" applyFill="1" applyBorder="1"/>
    <xf numFmtId="0" fontId="15" fillId="0" borderId="0" xfId="0" applyFont="1"/>
    <xf numFmtId="0" fontId="17" fillId="9" borderId="0" xfId="0" applyFont="1" applyFill="1" applyAlignment="1">
      <alignment horizontal="center"/>
    </xf>
    <xf numFmtId="165" fontId="17" fillId="9" borderId="0" xfId="0" applyNumberFormat="1" applyFont="1" applyFill="1"/>
    <xf numFmtId="165" fontId="18" fillId="9" borderId="0" xfId="0" applyNumberFormat="1" applyFont="1" applyFill="1"/>
    <xf numFmtId="0" fontId="19" fillId="9" borderId="0" xfId="0" applyFont="1" applyFill="1"/>
    <xf numFmtId="0" fontId="20" fillId="7" borderId="0" xfId="0" applyFont="1" applyFill="1"/>
    <xf numFmtId="0" fontId="20" fillId="5" borderId="0" xfId="0" applyFont="1" applyFill="1" applyAlignment="1">
      <alignment horizontal="center"/>
    </xf>
    <xf numFmtId="165" fontId="20" fillId="5" borderId="0" xfId="0" applyNumberFormat="1" applyFont="1" applyFill="1"/>
    <xf numFmtId="165" fontId="20" fillId="5" borderId="0" xfId="1" applyNumberFormat="1" applyFont="1" applyFill="1" applyBorder="1" applyAlignment="1">
      <alignment vertical="top"/>
    </xf>
    <xf numFmtId="0" fontId="20" fillId="5" borderId="0" xfId="0" applyFont="1" applyFill="1"/>
    <xf numFmtId="0" fontId="20" fillId="15" borderId="0" xfId="0" applyFont="1" applyFill="1" applyAlignment="1">
      <alignment horizontal="center"/>
    </xf>
    <xf numFmtId="165" fontId="20" fillId="15" borderId="0" xfId="1" applyNumberFormat="1" applyFont="1" applyFill="1" applyBorder="1" applyAlignment="1">
      <alignment vertical="top"/>
    </xf>
    <xf numFmtId="0" fontId="20" fillId="5" borderId="0" xfId="0" applyFont="1" applyFill="1" applyAlignment="1">
      <alignment horizontal="left" vertical="top"/>
    </xf>
    <xf numFmtId="0" fontId="20" fillId="5" borderId="0" xfId="0" applyFont="1" applyFill="1" applyAlignment="1">
      <alignment horizontal="center" vertical="top"/>
    </xf>
    <xf numFmtId="0" fontId="20" fillId="5" borderId="0" xfId="0" applyFont="1" applyFill="1" applyAlignment="1">
      <alignment vertical="top"/>
    </xf>
    <xf numFmtId="0" fontId="18" fillId="2" borderId="0" xfId="0" applyFont="1" applyFill="1"/>
    <xf numFmtId="0" fontId="18" fillId="7" borderId="0" xfId="0" applyFont="1" applyFill="1"/>
    <xf numFmtId="0" fontId="18" fillId="5" borderId="0" xfId="0" applyFont="1" applyFill="1"/>
    <xf numFmtId="0" fontId="18" fillId="0" borderId="0" xfId="0" applyFont="1"/>
    <xf numFmtId="3" fontId="20" fillId="5" borderId="0" xfId="0" applyNumberFormat="1" applyFont="1" applyFill="1" applyAlignment="1">
      <alignment horizontal="center" vertical="top"/>
    </xf>
    <xf numFmtId="0" fontId="20" fillId="7" borderId="0" xfId="0" applyFont="1" applyFill="1" applyAlignment="1">
      <alignment horizontal="center"/>
    </xf>
    <xf numFmtId="165" fontId="20" fillId="7" borderId="0" xfId="0" applyNumberFormat="1" applyFont="1" applyFill="1"/>
    <xf numFmtId="0" fontId="21" fillId="9" borderId="0" xfId="0" applyFont="1" applyFill="1"/>
    <xf numFmtId="0" fontId="20" fillId="9" borderId="0" xfId="0" applyFont="1" applyFill="1"/>
    <xf numFmtId="42" fontId="16" fillId="9" borderId="0" xfId="2" applyFont="1" applyFill="1" applyBorder="1"/>
    <xf numFmtId="165" fontId="9" fillId="8" borderId="9" xfId="0" applyNumberFormat="1" applyFont="1" applyFill="1" applyBorder="1"/>
    <xf numFmtId="0" fontId="22" fillId="8" borderId="8" xfId="0" applyFont="1" applyFill="1" applyBorder="1"/>
    <xf numFmtId="0" fontId="22" fillId="26" borderId="0" xfId="0" applyFont="1" applyFill="1" applyAlignment="1">
      <alignment horizontal="left" vertical="center"/>
    </xf>
    <xf numFmtId="1" fontId="8" fillId="26" borderId="0" xfId="0" applyNumberFormat="1" applyFont="1" applyFill="1" applyAlignment="1">
      <alignment horizontal="center"/>
    </xf>
    <xf numFmtId="165" fontId="9" fillId="9" borderId="9" xfId="0" applyNumberFormat="1" applyFont="1" applyFill="1" applyBorder="1"/>
    <xf numFmtId="0" fontId="24" fillId="0" borderId="0" xfId="0" applyFont="1"/>
    <xf numFmtId="165" fontId="25" fillId="0" borderId="0" xfId="0" applyNumberFormat="1" applyFont="1"/>
    <xf numFmtId="0" fontId="27" fillId="0" borderId="0" xfId="0" applyFont="1"/>
    <xf numFmtId="0" fontId="27" fillId="2" borderId="0" xfId="0" applyFont="1" applyFill="1"/>
    <xf numFmtId="0" fontId="27" fillId="5" borderId="0" xfId="0" applyFont="1" applyFill="1"/>
    <xf numFmtId="0" fontId="27" fillId="7" borderId="0" xfId="0" applyFont="1" applyFill="1"/>
    <xf numFmtId="164" fontId="28" fillId="5" borderId="0" xfId="3" applyNumberFormat="1" applyFont="1" applyFill="1" applyBorder="1" applyAlignment="1"/>
    <xf numFmtId="164" fontId="32" fillId="5" borderId="0" xfId="3" applyNumberFormat="1" applyFont="1" applyFill="1" applyBorder="1" applyAlignment="1">
      <alignment horizontal="left"/>
    </xf>
    <xf numFmtId="0" fontId="28" fillId="5" borderId="0" xfId="0" applyFont="1" applyFill="1"/>
    <xf numFmtId="164" fontId="28" fillId="5" borderId="0" xfId="3" applyNumberFormat="1" applyFont="1" applyFill="1" applyBorder="1" applyAlignment="1">
      <alignment horizontal="left"/>
    </xf>
    <xf numFmtId="0" fontId="28" fillId="7" borderId="0" xfId="0" applyFont="1" applyFill="1"/>
    <xf numFmtId="0" fontId="28" fillId="7" borderId="8" xfId="0" applyFont="1" applyFill="1" applyBorder="1"/>
    <xf numFmtId="0" fontId="28" fillId="7" borderId="0" xfId="0" applyFont="1" applyFill="1" applyAlignment="1">
      <alignment horizontal="center"/>
    </xf>
    <xf numFmtId="165" fontId="28" fillId="7" borderId="0" xfId="0" applyNumberFormat="1" applyFont="1" applyFill="1"/>
    <xf numFmtId="0" fontId="36" fillId="26" borderId="0" xfId="0" applyFont="1" applyFill="1" applyAlignment="1">
      <alignment horizontal="center"/>
    </xf>
    <xf numFmtId="165" fontId="36" fillId="26" borderId="0" xfId="0" applyNumberFormat="1" applyFont="1" applyFill="1"/>
    <xf numFmtId="165" fontId="38" fillId="8" borderId="9" xfId="0" applyNumberFormat="1" applyFont="1" applyFill="1" applyBorder="1"/>
    <xf numFmtId="0" fontId="28" fillId="5" borderId="9" xfId="0" applyFont="1" applyFill="1" applyBorder="1"/>
    <xf numFmtId="0" fontId="28" fillId="6" borderId="8" xfId="0" applyFont="1" applyFill="1" applyBorder="1"/>
    <xf numFmtId="165" fontId="28" fillId="6" borderId="0" xfId="0" applyNumberFormat="1" applyFont="1" applyFill="1"/>
    <xf numFmtId="165" fontId="28" fillId="7" borderId="9" xfId="0" applyNumberFormat="1" applyFont="1" applyFill="1" applyBorder="1"/>
    <xf numFmtId="0" fontId="28" fillId="7" borderId="9" xfId="0" applyFont="1" applyFill="1" applyBorder="1"/>
    <xf numFmtId="1" fontId="28" fillId="16" borderId="0" xfId="0" applyNumberFormat="1" applyFont="1" applyFill="1" applyAlignment="1">
      <alignment horizontal="center"/>
    </xf>
    <xf numFmtId="165" fontId="28" fillId="16" borderId="0" xfId="0" applyNumberFormat="1" applyFont="1" applyFill="1"/>
    <xf numFmtId="0" fontId="28" fillId="10" borderId="8" xfId="0" applyFont="1" applyFill="1" applyBorder="1"/>
    <xf numFmtId="0" fontId="28" fillId="10" borderId="0" xfId="0" applyFont="1" applyFill="1" applyAlignment="1">
      <alignment horizontal="center"/>
    </xf>
    <xf numFmtId="165" fontId="28" fillId="10" borderId="0" xfId="0" applyNumberFormat="1" applyFont="1" applyFill="1"/>
    <xf numFmtId="0" fontId="28" fillId="0" borderId="0" xfId="0" applyFont="1" applyAlignment="1">
      <alignment horizontal="center"/>
    </xf>
    <xf numFmtId="165" fontId="28" fillId="0" borderId="0" xfId="0" applyNumberFormat="1" applyFont="1"/>
    <xf numFmtId="0" fontId="28" fillId="6" borderId="0" xfId="0" applyFont="1" applyFill="1" applyAlignment="1">
      <alignment horizontal="center"/>
    </xf>
    <xf numFmtId="0" fontId="28" fillId="6" borderId="8" xfId="0" applyFont="1" applyFill="1" applyBorder="1" applyAlignment="1">
      <alignment vertical="center"/>
    </xf>
    <xf numFmtId="1" fontId="28" fillId="6" borderId="0" xfId="0" applyNumberFormat="1" applyFont="1" applyFill="1" applyAlignment="1">
      <alignment horizontal="center" vertical="center"/>
    </xf>
    <xf numFmtId="165" fontId="28" fillId="6" borderId="0" xfId="0" applyNumberFormat="1" applyFont="1" applyFill="1" applyAlignment="1">
      <alignment vertical="center"/>
    </xf>
    <xf numFmtId="0" fontId="34" fillId="2" borderId="9" xfId="0" applyFont="1" applyFill="1" applyBorder="1" applyAlignment="1">
      <alignment horizontal="center" vertical="center"/>
    </xf>
    <xf numFmtId="0" fontId="28" fillId="7" borderId="8" xfId="0" applyFont="1" applyFill="1" applyBorder="1" applyAlignment="1">
      <alignment vertical="top"/>
    </xf>
    <xf numFmtId="0" fontId="28" fillId="7" borderId="0" xfId="0" applyFont="1" applyFill="1" applyAlignment="1">
      <alignment horizontal="center" vertical="top"/>
    </xf>
    <xf numFmtId="165" fontId="28" fillId="7" borderId="0" xfId="0" applyNumberFormat="1" applyFont="1" applyFill="1" applyAlignment="1">
      <alignment vertical="top"/>
    </xf>
    <xf numFmtId="0" fontId="28" fillId="7" borderId="9" xfId="0" applyFont="1" applyFill="1" applyBorder="1" applyAlignment="1">
      <alignment vertical="justify" wrapText="1"/>
    </xf>
    <xf numFmtId="0" fontId="28" fillId="7" borderId="8" xfId="0" applyFont="1" applyFill="1" applyBorder="1" applyAlignment="1">
      <alignment vertical="center"/>
    </xf>
    <xf numFmtId="0" fontId="28" fillId="7" borderId="0" xfId="0" applyFont="1" applyFill="1" applyAlignment="1">
      <alignment horizontal="center" vertical="center"/>
    </xf>
    <xf numFmtId="165" fontId="28" fillId="7" borderId="0" xfId="0" applyNumberFormat="1" applyFont="1" applyFill="1" applyAlignment="1">
      <alignment vertical="center"/>
    </xf>
    <xf numFmtId="1" fontId="28" fillId="6" borderId="0" xfId="0" applyNumberFormat="1" applyFont="1" applyFill="1" applyAlignment="1">
      <alignment horizontal="center"/>
    </xf>
    <xf numFmtId="165" fontId="28" fillId="27" borderId="0" xfId="0" applyNumberFormat="1" applyFont="1" applyFill="1"/>
    <xf numFmtId="165" fontId="40" fillId="8" borderId="9" xfId="0" applyNumberFormat="1" applyFont="1" applyFill="1" applyBorder="1"/>
    <xf numFmtId="0" fontId="28" fillId="28" borderId="0" xfId="0" applyFont="1" applyFill="1" applyAlignment="1">
      <alignment horizontal="center"/>
    </xf>
    <xf numFmtId="0" fontId="28" fillId="27" borderId="0" xfId="0" applyFont="1" applyFill="1" applyAlignment="1">
      <alignment horizontal="center"/>
    </xf>
    <xf numFmtId="165" fontId="28" fillId="28" borderId="0" xfId="0" applyNumberFormat="1" applyFont="1" applyFill="1"/>
    <xf numFmtId="0" fontId="38" fillId="26" borderId="0" xfId="0" applyFont="1" applyFill="1" applyAlignment="1">
      <alignment horizontal="center"/>
    </xf>
    <xf numFmtId="165" fontId="38" fillId="26" borderId="0" xfId="0" applyNumberFormat="1" applyFont="1" applyFill="1"/>
    <xf numFmtId="165" fontId="40" fillId="8" borderId="0" xfId="0" applyNumberFormat="1" applyFont="1" applyFill="1"/>
    <xf numFmtId="0" fontId="28" fillId="6" borderId="0" xfId="0" applyFont="1" applyFill="1"/>
    <xf numFmtId="166" fontId="28" fillId="27" borderId="0" xfId="0" applyNumberFormat="1" applyFont="1" applyFill="1" applyAlignment="1">
      <alignment horizontal="center"/>
    </xf>
    <xf numFmtId="165" fontId="28" fillId="8" borderId="0" xfId="0" applyNumberFormat="1" applyFont="1" applyFill="1"/>
    <xf numFmtId="1" fontId="28" fillId="27" borderId="0" xfId="0" applyNumberFormat="1" applyFont="1" applyFill="1" applyAlignment="1">
      <alignment horizontal="center"/>
    </xf>
    <xf numFmtId="0" fontId="49" fillId="26" borderId="0" xfId="0" applyFont="1" applyFill="1" applyAlignment="1">
      <alignment vertical="center"/>
    </xf>
    <xf numFmtId="0" fontId="50" fillId="26" borderId="0" xfId="0" applyFont="1" applyFill="1" applyAlignment="1">
      <alignment vertical="center"/>
    </xf>
    <xf numFmtId="0" fontId="47" fillId="26" borderId="0" xfId="0" applyFont="1" applyFill="1" applyAlignment="1">
      <alignment vertical="center"/>
    </xf>
    <xf numFmtId="165" fontId="47" fillId="26" borderId="0" xfId="0" applyNumberFormat="1" applyFont="1" applyFill="1"/>
    <xf numFmtId="165" fontId="47" fillId="8" borderId="0" xfId="0" applyNumberFormat="1" applyFont="1" applyFill="1"/>
    <xf numFmtId="0" fontId="51" fillId="4" borderId="0" xfId="0" applyFont="1" applyFill="1"/>
    <xf numFmtId="0" fontId="51" fillId="18" borderId="0" xfId="0" applyFont="1" applyFill="1" applyAlignment="1">
      <alignment vertical="center"/>
    </xf>
    <xf numFmtId="0" fontId="51" fillId="19" borderId="0" xfId="0" applyFont="1" applyFill="1" applyAlignment="1">
      <alignment horizontal="center" vertical="center"/>
    </xf>
    <xf numFmtId="168" fontId="51" fillId="18" borderId="0" xfId="0" applyNumberFormat="1" applyFont="1" applyFill="1" applyAlignment="1">
      <alignment vertical="center"/>
    </xf>
    <xf numFmtId="165" fontId="51" fillId="20" borderId="0" xfId="0" applyNumberFormat="1" applyFont="1" applyFill="1" applyAlignment="1">
      <alignment vertical="center"/>
    </xf>
    <xf numFmtId="0" fontId="52" fillId="2" borderId="0" xfId="0" applyFont="1" applyFill="1" applyAlignment="1">
      <alignment horizontal="center" vertical="center"/>
    </xf>
    <xf numFmtId="0" fontId="53" fillId="18" borderId="0" xfId="0" applyFont="1" applyFill="1" applyAlignment="1">
      <alignment vertical="center"/>
    </xf>
    <xf numFmtId="0" fontId="53" fillId="18" borderId="0" xfId="0" applyFont="1" applyFill="1" applyAlignment="1">
      <alignment horizontal="center" vertical="center"/>
    </xf>
    <xf numFmtId="168" fontId="53" fillId="18" borderId="0" xfId="0" applyNumberFormat="1" applyFont="1" applyFill="1" applyAlignment="1">
      <alignment vertical="center"/>
    </xf>
    <xf numFmtId="165" fontId="53" fillId="4" borderId="0" xfId="0" applyNumberFormat="1" applyFont="1" applyFill="1" applyAlignment="1">
      <alignment vertical="center"/>
    </xf>
    <xf numFmtId="0" fontId="54" fillId="2" borderId="0" xfId="0" applyFont="1" applyFill="1" applyAlignment="1">
      <alignment horizontal="center" vertical="center"/>
    </xf>
    <xf numFmtId="0" fontId="53" fillId="21" borderId="0" xfId="0" applyFont="1" applyFill="1" applyAlignment="1">
      <alignment vertical="center"/>
    </xf>
    <xf numFmtId="0" fontId="53" fillId="21" borderId="0" xfId="0" applyFont="1" applyFill="1" applyAlignment="1">
      <alignment horizontal="center" vertical="center"/>
    </xf>
    <xf numFmtId="165" fontId="53" fillId="21" borderId="0" xfId="0" applyNumberFormat="1" applyFont="1" applyFill="1" applyAlignment="1">
      <alignment vertical="center"/>
    </xf>
    <xf numFmtId="0" fontId="53" fillId="4" borderId="0" xfId="0" applyFont="1" applyFill="1" applyAlignment="1">
      <alignment vertical="center"/>
    </xf>
    <xf numFmtId="0" fontId="53" fillId="4" borderId="0" xfId="0" applyFont="1" applyFill="1" applyAlignment="1">
      <alignment horizontal="center" vertical="center"/>
    </xf>
    <xf numFmtId="0" fontId="54" fillId="4" borderId="0" xfId="0" applyFont="1" applyFill="1" applyAlignment="1">
      <alignment horizontal="center" vertical="center"/>
    </xf>
    <xf numFmtId="0" fontId="51" fillId="2" borderId="0" xfId="0" applyFont="1" applyFill="1"/>
    <xf numFmtId="0" fontId="51" fillId="21" borderId="0" xfId="0" applyFont="1" applyFill="1"/>
    <xf numFmtId="0" fontId="51" fillId="21" borderId="0" xfId="0" applyFont="1" applyFill="1" applyAlignment="1">
      <alignment horizontal="center"/>
    </xf>
    <xf numFmtId="165" fontId="51" fillId="21" borderId="0" xfId="0" applyNumberFormat="1" applyFont="1" applyFill="1"/>
    <xf numFmtId="0" fontId="51" fillId="22" borderId="0" xfId="0" applyFont="1" applyFill="1" applyAlignment="1">
      <alignment horizontal="center"/>
    </xf>
    <xf numFmtId="165" fontId="51" fillId="2" borderId="0" xfId="0" applyNumberFormat="1" applyFont="1" applyFill="1"/>
    <xf numFmtId="165" fontId="53" fillId="25" borderId="0" xfId="0" applyNumberFormat="1" applyFont="1" applyFill="1" applyAlignment="1">
      <alignment vertical="center"/>
    </xf>
    <xf numFmtId="0" fontId="55" fillId="4" borderId="0" xfId="0" applyFont="1" applyFill="1"/>
    <xf numFmtId="0" fontId="51" fillId="2" borderId="0" xfId="0" applyFont="1" applyFill="1" applyAlignment="1">
      <alignment horizontal="center"/>
    </xf>
    <xf numFmtId="0" fontId="51" fillId="2" borderId="0" xfId="0" applyFont="1" applyFill="1" applyAlignment="1">
      <alignment horizontal="center" vertical="center"/>
    </xf>
    <xf numFmtId="165" fontId="51" fillId="2" borderId="0" xfId="0" applyNumberFormat="1" applyFont="1" applyFill="1" applyAlignment="1">
      <alignment vertical="center"/>
    </xf>
    <xf numFmtId="0" fontId="56" fillId="23" borderId="0" xfId="0" applyFont="1" applyFill="1"/>
    <xf numFmtId="165" fontId="51" fillId="23" borderId="0" xfId="0" applyNumberFormat="1" applyFont="1" applyFill="1"/>
    <xf numFmtId="0" fontId="51" fillId="24" borderId="0" xfId="0" applyFont="1" applyFill="1"/>
    <xf numFmtId="0" fontId="51" fillId="4" borderId="0" xfId="0" applyFont="1" applyFill="1" applyAlignment="1">
      <alignment horizontal="center"/>
    </xf>
    <xf numFmtId="165" fontId="51" fillId="4" borderId="0" xfId="0" applyNumberFormat="1" applyFont="1" applyFill="1"/>
    <xf numFmtId="0" fontId="56" fillId="29" borderId="0" xfId="0" applyFont="1" applyFill="1"/>
    <xf numFmtId="0" fontId="56" fillId="29" borderId="0" xfId="0" applyFont="1" applyFill="1" applyAlignment="1">
      <alignment horizontal="center"/>
    </xf>
    <xf numFmtId="165" fontId="56" fillId="29" borderId="0" xfId="0" applyNumberFormat="1" applyFont="1" applyFill="1"/>
    <xf numFmtId="165" fontId="56" fillId="8" borderId="0" xfId="0" applyNumberFormat="1" applyFont="1" applyFill="1"/>
    <xf numFmtId="0" fontId="56" fillId="8" borderId="0" xfId="0" applyFont="1" applyFill="1"/>
    <xf numFmtId="0" fontId="36" fillId="8" borderId="0" xfId="0" applyFont="1" applyFill="1"/>
    <xf numFmtId="0" fontId="4" fillId="9" borderId="0" xfId="0" applyFont="1" applyFill="1"/>
    <xf numFmtId="165" fontId="4" fillId="9" borderId="0" xfId="0" applyNumberFormat="1" applyFont="1" applyFill="1"/>
    <xf numFmtId="0" fontId="3" fillId="9" borderId="0" xfId="0" applyFont="1" applyFill="1"/>
    <xf numFmtId="165" fontId="3" fillId="9" borderId="0" xfId="0" applyNumberFormat="1" applyFont="1" applyFill="1"/>
    <xf numFmtId="0" fontId="50" fillId="26" borderId="8" xfId="0" applyFont="1" applyFill="1" applyBorder="1"/>
    <xf numFmtId="0" fontId="50" fillId="26" borderId="8" xfId="0" applyFont="1" applyFill="1" applyBorder="1" applyAlignment="1">
      <alignment vertical="center"/>
    </xf>
    <xf numFmtId="0" fontId="4" fillId="0" borderId="0" xfId="0" applyFont="1"/>
    <xf numFmtId="0" fontId="29" fillId="0" borderId="0" xfId="3" applyFont="1" applyBorder="1"/>
    <xf numFmtId="0" fontId="28" fillId="5" borderId="0" xfId="0" applyFont="1" applyFill="1" applyAlignment="1">
      <alignment horizontal="left" vertical="center"/>
    </xf>
    <xf numFmtId="164" fontId="28" fillId="5" borderId="0" xfId="0" applyNumberFormat="1" applyFont="1" applyFill="1"/>
    <xf numFmtId="0" fontId="30" fillId="5" borderId="0" xfId="0" applyFont="1" applyFill="1"/>
    <xf numFmtId="0" fontId="27" fillId="5" borderId="0" xfId="0" applyFont="1" applyFill="1" applyAlignment="1">
      <alignment vertical="center"/>
    </xf>
    <xf numFmtId="0" fontId="27" fillId="5" borderId="0" xfId="0" applyFont="1" applyFill="1" applyAlignment="1">
      <alignment horizontal="left" vertical="center"/>
    </xf>
    <xf numFmtId="0" fontId="28" fillId="5" borderId="0" xfId="0" applyFont="1" applyFill="1" applyAlignment="1">
      <alignment horizontal="left"/>
    </xf>
    <xf numFmtId="164" fontId="27" fillId="5" borderId="0" xfId="0" applyNumberFormat="1" applyFont="1" applyFill="1"/>
    <xf numFmtId="17" fontId="27" fillId="5" borderId="0" xfId="0" applyNumberFormat="1" applyFont="1" applyFill="1" applyAlignment="1">
      <alignment horizontal="left" vertical="center"/>
    </xf>
    <xf numFmtId="0" fontId="28" fillId="2" borderId="0" xfId="0" applyFont="1" applyFill="1"/>
    <xf numFmtId="0" fontId="28" fillId="0" borderId="0" xfId="0" applyFont="1"/>
    <xf numFmtId="18" fontId="27" fillId="5" borderId="0" xfId="0" applyNumberFormat="1" applyFont="1" applyFill="1" applyAlignment="1">
      <alignment horizontal="left" vertical="center"/>
    </xf>
    <xf numFmtId="1" fontId="27" fillId="5" borderId="0" xfId="0" applyNumberFormat="1" applyFont="1" applyFill="1"/>
    <xf numFmtId="0" fontId="32" fillId="5" borderId="0" xfId="0" applyFont="1" applyFill="1" applyAlignment="1">
      <alignment horizontal="left"/>
    </xf>
    <xf numFmtId="0" fontId="32" fillId="5" borderId="0" xfId="0" applyFont="1" applyFill="1" applyAlignment="1">
      <alignment horizontal="center"/>
    </xf>
    <xf numFmtId="164" fontId="27" fillId="3" borderId="0" xfId="0" applyNumberFormat="1" applyFont="1" applyFill="1" applyAlignment="1">
      <alignment vertical="center"/>
    </xf>
    <xf numFmtId="0" fontId="27" fillId="5" borderId="0" xfId="0" applyFont="1" applyFill="1" applyAlignment="1">
      <alignment vertical="top"/>
    </xf>
    <xf numFmtId="0" fontId="27" fillId="5" borderId="0" xfId="0" applyFont="1" applyFill="1" applyAlignment="1">
      <alignment horizontal="center"/>
    </xf>
    <xf numFmtId="0" fontId="33" fillId="5" borderId="0" xfId="0" applyFont="1" applyFill="1"/>
    <xf numFmtId="0" fontId="34" fillId="5" borderId="0" xfId="0" applyFont="1" applyFill="1" applyAlignment="1">
      <alignment horizontal="center"/>
    </xf>
    <xf numFmtId="0" fontId="35" fillId="5" borderId="0" xfId="0" applyFont="1" applyFill="1" applyAlignment="1">
      <alignment horizontal="center"/>
    </xf>
    <xf numFmtId="164" fontId="36" fillId="5" borderId="0" xfId="0" applyNumberFormat="1" applyFont="1" applyFill="1"/>
    <xf numFmtId="0" fontId="37" fillId="5" borderId="0" xfId="0" applyFont="1" applyFill="1"/>
    <xf numFmtId="164" fontId="36" fillId="26" borderId="0" xfId="0" applyNumberFormat="1" applyFont="1" applyFill="1"/>
    <xf numFmtId="42" fontId="38" fillId="9" borderId="0" xfId="0" applyNumberFormat="1" applyFont="1" applyFill="1"/>
    <xf numFmtId="0" fontId="39" fillId="9" borderId="0" xfId="0" applyFont="1" applyFill="1" applyAlignment="1">
      <alignment horizontal="center"/>
    </xf>
    <xf numFmtId="165" fontId="39" fillId="9" borderId="0" xfId="0" applyNumberFormat="1" applyFont="1" applyFill="1"/>
    <xf numFmtId="165" fontId="27" fillId="9" borderId="0" xfId="0" applyNumberFormat="1" applyFont="1" applyFill="1"/>
    <xf numFmtId="0" fontId="38" fillId="0" borderId="0" xfId="0" applyFont="1"/>
    <xf numFmtId="0" fontId="39" fillId="0" borderId="0" xfId="0" applyFont="1" applyAlignment="1">
      <alignment horizontal="center"/>
    </xf>
    <xf numFmtId="165" fontId="39" fillId="0" borderId="0" xfId="0" applyNumberFormat="1" applyFont="1"/>
    <xf numFmtId="165" fontId="27" fillId="0" borderId="0" xfId="0" applyNumberFormat="1" applyFont="1"/>
    <xf numFmtId="42" fontId="40" fillId="0" borderId="0" xfId="0" applyNumberFormat="1" applyFont="1"/>
    <xf numFmtId="0" fontId="41" fillId="0" borderId="0" xfId="0" applyFont="1"/>
    <xf numFmtId="42" fontId="38" fillId="8" borderId="0" xfId="0" applyNumberFormat="1" applyFont="1" applyFill="1"/>
    <xf numFmtId="0" fontId="41" fillId="7" borderId="0" xfId="0" applyFont="1" applyFill="1"/>
    <xf numFmtId="165" fontId="38" fillId="8" borderId="0" xfId="0" applyNumberFormat="1" applyFont="1" applyFill="1"/>
    <xf numFmtId="1" fontId="36" fillId="26" borderId="0" xfId="0" applyNumberFormat="1" applyFont="1" applyFill="1" applyAlignment="1">
      <alignment horizontal="center"/>
    </xf>
    <xf numFmtId="165" fontId="38" fillId="9" borderId="0" xfId="0" applyNumberFormat="1" applyFont="1" applyFill="1"/>
    <xf numFmtId="1" fontId="28" fillId="0" borderId="0" xfId="0" applyNumberFormat="1" applyFont="1" applyAlignment="1">
      <alignment horizontal="center"/>
    </xf>
    <xf numFmtId="165" fontId="28" fillId="6" borderId="0" xfId="0" applyNumberFormat="1" applyFont="1" applyFill="1" applyAlignment="1">
      <alignment horizontal="center"/>
    </xf>
    <xf numFmtId="0" fontId="28" fillId="3" borderId="0" xfId="0" applyFont="1" applyFill="1"/>
    <xf numFmtId="166" fontId="28" fillId="0" borderId="0" xfId="0" applyNumberFormat="1" applyFont="1" applyAlignment="1">
      <alignment horizontal="center"/>
    </xf>
    <xf numFmtId="0" fontId="38" fillId="26" borderId="0" xfId="0" applyFont="1" applyFill="1"/>
    <xf numFmtId="165" fontId="33" fillId="26" borderId="0" xfId="0" applyNumberFormat="1" applyFont="1" applyFill="1"/>
    <xf numFmtId="0" fontId="39" fillId="11" borderId="0" xfId="0" applyFont="1" applyFill="1" applyAlignment="1">
      <alignment horizontal="center"/>
    </xf>
    <xf numFmtId="165" fontId="36" fillId="11" borderId="0" xfId="0" applyNumberFormat="1" applyFont="1" applyFill="1"/>
    <xf numFmtId="165" fontId="33" fillId="11" borderId="0" xfId="0" applyNumberFormat="1" applyFont="1" applyFill="1"/>
    <xf numFmtId="0" fontId="39" fillId="11" borderId="0" xfId="0" applyFont="1" applyFill="1"/>
    <xf numFmtId="0" fontId="33" fillId="12" borderId="0" xfId="0" applyFont="1" applyFill="1" applyAlignment="1">
      <alignment horizontal="center"/>
    </xf>
    <xf numFmtId="165" fontId="33" fillId="12" borderId="0" xfId="0" applyNumberFormat="1" applyFont="1" applyFill="1"/>
    <xf numFmtId="165" fontId="38" fillId="12" borderId="0" xfId="0" applyNumberFormat="1" applyFont="1" applyFill="1"/>
    <xf numFmtId="0" fontId="31" fillId="0" borderId="0" xfId="0" applyFont="1"/>
    <xf numFmtId="0" fontId="33" fillId="0" borderId="0" xfId="0" applyFont="1" applyAlignment="1">
      <alignment horizontal="center"/>
    </xf>
    <xf numFmtId="165" fontId="33" fillId="0" borderId="0" xfId="0" applyNumberFormat="1" applyFont="1"/>
    <xf numFmtId="165" fontId="41" fillId="0" borderId="0" xfId="0" applyNumberFormat="1" applyFont="1"/>
    <xf numFmtId="0" fontId="40" fillId="9" borderId="0" xfId="0" applyFont="1" applyFill="1"/>
    <xf numFmtId="0" fontId="28" fillId="11" borderId="0" xfId="0" applyFont="1" applyFill="1" applyAlignment="1">
      <alignment horizontal="center"/>
    </xf>
    <xf numFmtId="165" fontId="28" fillId="11" borderId="0" xfId="0" applyNumberFormat="1" applyFont="1" applyFill="1"/>
    <xf numFmtId="0" fontId="36" fillId="8" borderId="0" xfId="0" applyFont="1" applyFill="1" applyAlignment="1">
      <alignment horizontal="left"/>
    </xf>
    <xf numFmtId="164" fontId="39" fillId="9" borderId="0" xfId="0" applyNumberFormat="1" applyFont="1" applyFill="1"/>
    <xf numFmtId="165" fontId="34" fillId="8" borderId="0" xfId="0" applyNumberFormat="1" applyFont="1" applyFill="1"/>
    <xf numFmtId="42" fontId="33" fillId="9" borderId="0" xfId="2" applyFont="1" applyFill="1" applyBorder="1" applyAlignment="1"/>
    <xf numFmtId="164" fontId="39" fillId="5" borderId="0" xfId="0" applyNumberFormat="1" applyFont="1" applyFill="1"/>
    <xf numFmtId="165" fontId="34" fillId="7" borderId="0" xfId="0" applyNumberFormat="1" applyFont="1" applyFill="1"/>
    <xf numFmtId="167" fontId="36" fillId="5" borderId="0" xfId="0" applyNumberFormat="1" applyFont="1" applyFill="1"/>
    <xf numFmtId="0" fontId="42" fillId="7" borderId="0" xfId="0" applyFont="1" applyFill="1"/>
    <xf numFmtId="0" fontId="39" fillId="7" borderId="0" xfId="0" applyFont="1" applyFill="1" applyAlignment="1">
      <alignment horizontal="center"/>
    </xf>
    <xf numFmtId="165" fontId="39" fillId="7" borderId="0" xfId="0" applyNumberFormat="1" applyFont="1" applyFill="1"/>
    <xf numFmtId="165" fontId="39" fillId="7" borderId="0" xfId="0" applyNumberFormat="1" applyFont="1" applyFill="1" applyAlignment="1">
      <alignment horizontal="center"/>
    </xf>
    <xf numFmtId="165" fontId="40" fillId="7" borderId="0" xfId="0" applyNumberFormat="1" applyFont="1" applyFill="1"/>
    <xf numFmtId="0" fontId="43" fillId="5" borderId="0" xfId="0" applyFont="1" applyFill="1" applyAlignment="1">
      <alignment horizontal="left" vertical="center"/>
    </xf>
    <xf numFmtId="0" fontId="28" fillId="5" borderId="0" xfId="0" applyFont="1" applyFill="1" applyAlignment="1">
      <alignment horizontal="center"/>
    </xf>
    <xf numFmtId="165" fontId="28" fillId="5" borderId="0" xfId="0" applyNumberFormat="1" applyFont="1" applyFill="1" applyAlignment="1">
      <alignment horizontal="center"/>
    </xf>
    <xf numFmtId="0" fontId="28" fillId="5" borderId="0" xfId="0" applyFont="1" applyFill="1" applyAlignment="1">
      <alignment horizontal="center" vertical="center"/>
    </xf>
    <xf numFmtId="0" fontId="28" fillId="7" borderId="0" xfId="0" applyFont="1" applyFill="1" applyAlignment="1">
      <alignment vertical="center"/>
    </xf>
    <xf numFmtId="0" fontId="28" fillId="7" borderId="0" xfId="0" applyFont="1" applyFill="1" applyAlignment="1">
      <alignment horizontal="left"/>
    </xf>
    <xf numFmtId="0" fontId="28" fillId="14" borderId="0" xfId="0" applyFont="1" applyFill="1"/>
    <xf numFmtId="0" fontId="28" fillId="14" borderId="0" xfId="0" applyFont="1" applyFill="1" applyAlignment="1">
      <alignment horizontal="left"/>
    </xf>
    <xf numFmtId="164" fontId="28" fillId="14" borderId="0" xfId="0" applyNumberFormat="1" applyFont="1" applyFill="1"/>
    <xf numFmtId="0" fontId="46" fillId="5" borderId="0" xfId="0" applyFont="1" applyFill="1"/>
    <xf numFmtId="0" fontId="39" fillId="5" borderId="0" xfId="0" applyFont="1" applyFill="1" applyAlignment="1">
      <alignment horizontal="center"/>
    </xf>
    <xf numFmtId="0" fontId="36" fillId="5" borderId="0" xfId="0" applyFont="1" applyFill="1"/>
    <xf numFmtId="164" fontId="39" fillId="0" borderId="0" xfId="0" applyNumberFormat="1" applyFont="1"/>
    <xf numFmtId="164" fontId="27" fillId="0" borderId="0" xfId="0" applyNumberFormat="1" applyFont="1"/>
    <xf numFmtId="0" fontId="46" fillId="0" borderId="0" xfId="0" applyFont="1"/>
    <xf numFmtId="42" fontId="38" fillId="26" borderId="0" xfId="0" applyNumberFormat="1" applyFont="1" applyFill="1"/>
    <xf numFmtId="0" fontId="39" fillId="12" borderId="0" xfId="0" applyFont="1" applyFill="1" applyAlignment="1">
      <alignment horizontal="center"/>
    </xf>
    <xf numFmtId="165" fontId="36" fillId="12" borderId="0" xfId="0" applyNumberFormat="1" applyFont="1" applyFill="1"/>
    <xf numFmtId="42" fontId="38" fillId="12" borderId="0" xfId="0" applyNumberFormat="1" applyFont="1" applyFill="1"/>
    <xf numFmtId="0" fontId="37" fillId="0" borderId="0" xfId="0" applyFont="1" applyAlignment="1">
      <alignment horizontal="right"/>
    </xf>
    <xf numFmtId="0" fontId="22" fillId="9" borderId="0" xfId="0" applyFont="1" applyFill="1"/>
    <xf numFmtId="0" fontId="57" fillId="8" borderId="0" xfId="0" applyFont="1" applyFill="1"/>
    <xf numFmtId="0" fontId="22" fillId="26" borderId="8" xfId="0" applyFont="1" applyFill="1" applyBorder="1" applyAlignment="1">
      <alignment vertical="center"/>
    </xf>
    <xf numFmtId="0" fontId="38" fillId="11" borderId="0" xfId="0" applyFont="1" applyFill="1"/>
    <xf numFmtId="0" fontId="58" fillId="9" borderId="0" xfId="0" applyFont="1" applyFill="1"/>
    <xf numFmtId="0" fontId="24" fillId="9" borderId="0" xfId="0" applyFont="1" applyFill="1"/>
    <xf numFmtId="3" fontId="24" fillId="0" borderId="0" xfId="0" applyNumberFormat="1" applyFont="1"/>
    <xf numFmtId="0" fontId="59" fillId="26" borderId="5" xfId="0" applyFont="1" applyFill="1" applyBorder="1" applyAlignment="1">
      <alignment horizontal="left" vertical="center"/>
    </xf>
    <xf numFmtId="0" fontId="59" fillId="9" borderId="6" xfId="0" applyFont="1" applyFill="1" applyBorder="1" applyAlignment="1">
      <alignment horizontal="left" vertical="center"/>
    </xf>
    <xf numFmtId="164" fontId="59" fillId="26" borderId="6" xfId="0" applyNumberFormat="1" applyFont="1" applyFill="1" applyBorder="1" applyAlignment="1">
      <alignment vertical="center"/>
    </xf>
    <xf numFmtId="165" fontId="59" fillId="26" borderId="7" xfId="0" applyNumberFormat="1" applyFont="1" applyFill="1" applyBorder="1" applyAlignment="1">
      <alignment vertical="center"/>
    </xf>
    <xf numFmtId="0" fontId="60" fillId="6" borderId="13" xfId="0" applyFont="1" applyFill="1" applyBorder="1" applyAlignment="1">
      <alignment horizontal="left" vertical="center" wrapText="1"/>
    </xf>
    <xf numFmtId="0" fontId="60" fillId="6" borderId="14" xfId="0" applyFont="1" applyFill="1" applyBorder="1" applyAlignment="1">
      <alignment horizontal="center" vertical="center"/>
    </xf>
    <xf numFmtId="165" fontId="60" fillId="6" borderId="14" xfId="0" applyNumberFormat="1" applyFont="1" applyFill="1" applyBorder="1" applyAlignment="1">
      <alignment vertical="center"/>
    </xf>
    <xf numFmtId="165" fontId="60" fillId="6" borderId="15" xfId="0" applyNumberFormat="1" applyFont="1" applyFill="1" applyBorder="1" applyAlignment="1">
      <alignment vertical="center"/>
    </xf>
    <xf numFmtId="0" fontId="60" fillId="6" borderId="2" xfId="0" applyFont="1" applyFill="1" applyBorder="1" applyAlignment="1">
      <alignment horizontal="left" vertical="center" wrapText="1"/>
    </xf>
    <xf numFmtId="0" fontId="60" fillId="6" borderId="3" xfId="0" applyFont="1" applyFill="1" applyBorder="1" applyAlignment="1">
      <alignment horizontal="center" vertical="center"/>
    </xf>
    <xf numFmtId="165" fontId="60" fillId="6" borderId="3" xfId="0" applyNumberFormat="1" applyFont="1" applyFill="1" applyBorder="1" applyAlignment="1">
      <alignment vertical="center"/>
    </xf>
    <xf numFmtId="165" fontId="60" fillId="6" borderId="4" xfId="0" applyNumberFormat="1" applyFont="1" applyFill="1" applyBorder="1" applyAlignment="1">
      <alignment vertical="center"/>
    </xf>
    <xf numFmtId="0" fontId="60" fillId="6" borderId="2" xfId="0" applyFont="1" applyFill="1" applyBorder="1" applyAlignment="1">
      <alignment vertical="center"/>
    </xf>
    <xf numFmtId="1" fontId="60" fillId="6" borderId="3" xfId="0" applyNumberFormat="1" applyFont="1" applyFill="1" applyBorder="1" applyAlignment="1">
      <alignment horizontal="center" vertical="center"/>
    </xf>
    <xf numFmtId="0" fontId="60" fillId="7" borderId="2" xfId="0" applyFont="1" applyFill="1" applyBorder="1" applyAlignment="1">
      <alignment vertical="center"/>
    </xf>
    <xf numFmtId="0" fontId="60" fillId="6" borderId="16" xfId="0" applyFont="1" applyFill="1" applyBorder="1" applyAlignment="1">
      <alignment vertical="center"/>
    </xf>
    <xf numFmtId="0" fontId="60" fillId="6" borderId="17" xfId="0" applyFont="1" applyFill="1" applyBorder="1" applyAlignment="1">
      <alignment horizontal="center" vertical="center"/>
    </xf>
    <xf numFmtId="165" fontId="60" fillId="6" borderId="17" xfId="0" applyNumberFormat="1" applyFont="1" applyFill="1" applyBorder="1" applyAlignment="1">
      <alignment vertical="center"/>
    </xf>
    <xf numFmtId="165" fontId="60" fillId="6" borderId="18" xfId="0" applyNumberFormat="1" applyFont="1" applyFill="1" applyBorder="1" applyAlignment="1">
      <alignment vertical="center"/>
    </xf>
    <xf numFmtId="0" fontId="59" fillId="8" borderId="10" xfId="0" applyFont="1" applyFill="1" applyBorder="1" applyAlignment="1">
      <alignment horizontal="left" vertical="center"/>
    </xf>
    <xf numFmtId="0" fontId="59" fillId="9" borderId="11" xfId="0" applyFont="1" applyFill="1" applyBorder="1" applyAlignment="1">
      <alignment horizontal="center"/>
    </xf>
    <xf numFmtId="165" fontId="59" fillId="9" borderId="11" xfId="0" applyNumberFormat="1" applyFont="1" applyFill="1" applyBorder="1"/>
    <xf numFmtId="165" fontId="59" fillId="9" borderId="12" xfId="0" applyNumberFormat="1" applyFont="1" applyFill="1" applyBorder="1"/>
    <xf numFmtId="165" fontId="60" fillId="6" borderId="0" xfId="0" applyNumberFormat="1" applyFont="1" applyFill="1" applyAlignment="1">
      <alignment vertical="center"/>
    </xf>
    <xf numFmtId="0" fontId="59" fillId="8" borderId="19" xfId="0" applyFont="1" applyFill="1" applyBorder="1" applyAlignment="1">
      <alignment horizontal="left" vertical="center"/>
    </xf>
    <xf numFmtId="0" fontId="59" fillId="9" borderId="20" xfId="0" applyFont="1" applyFill="1" applyBorder="1" applyAlignment="1">
      <alignment horizontal="center"/>
    </xf>
    <xf numFmtId="165" fontId="59" fillId="9" borderId="20" xfId="0" applyNumberFormat="1" applyFont="1" applyFill="1" applyBorder="1"/>
    <xf numFmtId="165" fontId="59" fillId="9" borderId="21" xfId="0" applyNumberFormat="1" applyFont="1" applyFill="1" applyBorder="1"/>
    <xf numFmtId="0" fontId="60" fillId="5" borderId="2" xfId="0" applyFont="1" applyFill="1" applyBorder="1" applyAlignment="1">
      <alignment vertical="center" wrapText="1"/>
    </xf>
    <xf numFmtId="3" fontId="60" fillId="9" borderId="3" xfId="0" applyNumberFormat="1" applyFont="1" applyFill="1" applyBorder="1" applyAlignment="1">
      <alignment horizontal="center" vertical="center"/>
    </xf>
    <xf numFmtId="165" fontId="60" fillId="5" borderId="3" xfId="0" applyNumberFormat="1" applyFont="1" applyFill="1" applyBorder="1" applyAlignment="1">
      <alignment vertical="center"/>
    </xf>
    <xf numFmtId="165" fontId="60" fillId="9" borderId="4" xfId="0" applyNumberFormat="1" applyFont="1" applyFill="1" applyBorder="1" applyAlignment="1">
      <alignment vertical="center"/>
    </xf>
    <xf numFmtId="3" fontId="60" fillId="6" borderId="3" xfId="0" applyNumberFormat="1" applyFont="1" applyFill="1" applyBorder="1" applyAlignment="1">
      <alignment horizontal="center" vertical="center"/>
    </xf>
    <xf numFmtId="0" fontId="60" fillId="5" borderId="2" xfId="0" applyFont="1" applyFill="1" applyBorder="1" applyAlignment="1">
      <alignment vertical="center"/>
    </xf>
    <xf numFmtId="3" fontId="60" fillId="5" borderId="3" xfId="0" applyNumberFormat="1" applyFont="1" applyFill="1" applyBorder="1" applyAlignment="1">
      <alignment horizontal="center" vertical="center"/>
    </xf>
    <xf numFmtId="165" fontId="60" fillId="5" borderId="4" xfId="0" applyNumberFormat="1" applyFont="1" applyFill="1" applyBorder="1" applyAlignment="1">
      <alignment vertical="center"/>
    </xf>
    <xf numFmtId="0" fontId="59" fillId="26" borderId="19" xfId="0" applyFont="1" applyFill="1" applyBorder="1" applyAlignment="1">
      <alignment horizontal="left" vertical="center"/>
    </xf>
    <xf numFmtId="1" fontId="59" fillId="26" borderId="20" xfId="0" applyNumberFormat="1" applyFont="1" applyFill="1" applyBorder="1" applyAlignment="1">
      <alignment horizontal="center"/>
    </xf>
    <xf numFmtId="165" fontId="59" fillId="26" borderId="20" xfId="0" applyNumberFormat="1" applyFont="1" applyFill="1" applyBorder="1"/>
    <xf numFmtId="165" fontId="59" fillId="26" borderId="21" xfId="0" applyNumberFormat="1" applyFont="1" applyFill="1" applyBorder="1"/>
    <xf numFmtId="165" fontId="23" fillId="15" borderId="0" xfId="0" applyNumberFormat="1" applyFont="1" applyFill="1"/>
    <xf numFmtId="0" fontId="39" fillId="8" borderId="0" xfId="0" applyFont="1" applyFill="1"/>
    <xf numFmtId="0" fontId="33" fillId="26" borderId="0" xfId="0" applyFont="1" applyFill="1" applyAlignment="1">
      <alignment horizontal="center"/>
    </xf>
    <xf numFmtId="42" fontId="38" fillId="26" borderId="0" xfId="2" applyFont="1" applyFill="1" applyBorder="1"/>
    <xf numFmtId="0" fontId="62" fillId="26" borderId="0" xfId="3" applyFont="1" applyFill="1" applyBorder="1" applyAlignment="1">
      <alignment vertical="center"/>
    </xf>
    <xf numFmtId="0" fontId="41" fillId="5" borderId="0" xfId="0" applyFont="1" applyFill="1"/>
    <xf numFmtId="0" fontId="41" fillId="6" borderId="0" xfId="0" applyFont="1" applyFill="1" applyAlignment="1">
      <alignment horizontal="left" vertical="center"/>
    </xf>
    <xf numFmtId="0" fontId="41" fillId="6" borderId="0" xfId="0" applyFont="1" applyFill="1"/>
    <xf numFmtId="0" fontId="38" fillId="12" borderId="0" xfId="0" applyFont="1" applyFill="1"/>
    <xf numFmtId="0" fontId="63" fillId="26" borderId="0" xfId="3" applyFont="1" applyFill="1" applyBorder="1"/>
    <xf numFmtId="0" fontId="63" fillId="26" borderId="0" xfId="3" applyFont="1" applyFill="1" applyBorder="1" applyAlignment="1">
      <alignment vertical="center"/>
    </xf>
    <xf numFmtId="0" fontId="63" fillId="8" borderId="0" xfId="3" applyFont="1" applyFill="1" applyBorder="1"/>
    <xf numFmtId="0" fontId="63" fillId="9" borderId="0" xfId="3" applyFont="1" applyFill="1" applyBorder="1"/>
    <xf numFmtId="0" fontId="63" fillId="26" borderId="0" xfId="3" applyFont="1" applyFill="1" applyBorder="1" applyAlignment="1">
      <alignment horizontal="left" vertical="center"/>
    </xf>
    <xf numFmtId="1" fontId="33" fillId="10" borderId="0" xfId="0" applyNumberFormat="1" applyFont="1" applyFill="1" applyAlignment="1">
      <alignment horizontal="left" vertical="center"/>
    </xf>
    <xf numFmtId="0" fontId="61" fillId="7" borderId="0" xfId="0" applyFont="1" applyFill="1"/>
    <xf numFmtId="0" fontId="38" fillId="7" borderId="0" xfId="0" applyFont="1" applyFill="1" applyAlignment="1">
      <alignment horizontal="left"/>
    </xf>
    <xf numFmtId="164" fontId="27" fillId="5" borderId="0" xfId="3" applyNumberFormat="1" applyFont="1" applyFill="1" applyBorder="1" applyAlignment="1">
      <alignment horizontal="left"/>
    </xf>
    <xf numFmtId="2" fontId="28" fillId="11" borderId="0" xfId="0" applyNumberFormat="1" applyFont="1" applyFill="1" applyAlignment="1">
      <alignment horizontal="center"/>
    </xf>
    <xf numFmtId="0" fontId="65" fillId="0" borderId="0" xfId="0" applyFont="1" applyAlignment="1">
      <alignment horizontal="center" vertical="center" readingOrder="1"/>
    </xf>
    <xf numFmtId="0" fontId="66" fillId="0" borderId="0" xfId="0" applyFont="1" applyAlignment="1">
      <alignment horizontal="center" vertical="center" readingOrder="1"/>
    </xf>
    <xf numFmtId="0" fontId="26" fillId="5" borderId="0" xfId="3" applyFont="1" applyFill="1" applyBorder="1" applyAlignment="1">
      <alignment horizontal="left"/>
    </xf>
    <xf numFmtId="164" fontId="26" fillId="3" borderId="0" xfId="3" applyNumberFormat="1" applyFont="1" applyFill="1" applyBorder="1" applyAlignment="1">
      <alignment vertical="center"/>
    </xf>
    <xf numFmtId="0" fontId="67" fillId="0" borderId="0" xfId="0" applyFont="1" applyAlignment="1">
      <alignment horizontal="left" readingOrder="1"/>
    </xf>
    <xf numFmtId="0" fontId="70" fillId="0" borderId="0" xfId="0" applyFont="1" applyAlignment="1">
      <alignment horizontal="center" readingOrder="1"/>
    </xf>
    <xf numFmtId="0" fontId="69" fillId="9" borderId="0" xfId="0" applyFont="1" applyFill="1" applyAlignment="1">
      <alignment horizontal="left" vertical="center"/>
    </xf>
    <xf numFmtId="0" fontId="27" fillId="9" borderId="0" xfId="0" applyFont="1" applyFill="1" applyAlignment="1">
      <alignment vertical="center"/>
    </xf>
    <xf numFmtId="0" fontId="72" fillId="2" borderId="0" xfId="0" applyFont="1" applyFill="1"/>
    <xf numFmtId="0" fontId="44" fillId="0" borderId="0" xfId="0" applyFont="1" applyAlignment="1">
      <alignment horizontal="center"/>
    </xf>
    <xf numFmtId="0" fontId="45" fillId="0" borderId="0" xfId="0" applyFont="1" applyAlignment="1">
      <alignment horizontal="center"/>
    </xf>
    <xf numFmtId="0" fontId="48" fillId="26" borderId="0" xfId="0" applyFont="1" applyFill="1" applyAlignment="1">
      <alignment horizontal="center" vertical="center" wrapText="1"/>
    </xf>
    <xf numFmtId="0" fontId="64" fillId="9" borderId="0" xfId="0" applyFont="1" applyFill="1" applyAlignment="1">
      <alignment horizontal="center" vertical="center" wrapText="1"/>
    </xf>
    <xf numFmtId="0" fontId="71" fillId="0" borderId="0" xfId="0" applyFont="1" applyAlignment="1">
      <alignment horizontal="left" vertical="top" wrapText="1"/>
    </xf>
    <xf numFmtId="0" fontId="73" fillId="0" borderId="0" xfId="0" applyFont="1" applyBorder="1"/>
    <xf numFmtId="0" fontId="0" fillId="0" borderId="0" xfId="0" applyBorder="1"/>
    <xf numFmtId="0" fontId="75" fillId="0" borderId="0" xfId="0" applyFont="1" applyBorder="1" applyAlignment="1">
      <alignment horizontal="left" vertical="top" wrapText="1"/>
    </xf>
    <xf numFmtId="0" fontId="81" fillId="0" borderId="0" xfId="0" applyFont="1" applyBorder="1" applyAlignment="1">
      <alignment horizontal="left" wrapText="1"/>
    </xf>
    <xf numFmtId="0" fontId="77" fillId="0" borderId="0" xfId="0" applyFont="1" applyBorder="1"/>
    <xf numFmtId="0" fontId="78" fillId="0" borderId="0" xfId="0" applyFont="1" applyBorder="1"/>
    <xf numFmtId="0" fontId="79" fillId="0" borderId="0" xfId="0" applyFont="1" applyBorder="1"/>
    <xf numFmtId="0" fontId="76" fillId="0" borderId="0" xfId="0" applyFont="1" applyBorder="1"/>
  </cellXfs>
  <cellStyles count="4">
    <cellStyle name="Currency" xfId="1" builtinId="4"/>
    <cellStyle name="Currency [0]" xfId="2" builtinId="7"/>
    <cellStyle name="Hyperlink" xfId="3" builtinId="8"/>
    <cellStyle name="Normal" xfId="0" builtinId="0"/>
  </cellStyles>
  <dxfs count="21">
    <dxf>
      <fill>
        <patternFill>
          <bgColor theme="7" tint="0.79998168889431442"/>
        </patternFill>
      </fill>
    </dxf>
    <dxf>
      <fill>
        <patternFill>
          <bgColor rgb="FFFFFF99"/>
        </patternFill>
      </fill>
    </dxf>
    <dxf>
      <font>
        <b/>
        <i val="0"/>
      </font>
      <fill>
        <patternFill>
          <bgColor theme="7" tint="0.59996337778862885"/>
        </patternFill>
      </fill>
    </dxf>
    <dxf>
      <fill>
        <patternFill>
          <bgColor theme="7" tint="0.79998168889431442"/>
        </patternFill>
      </fill>
    </dxf>
    <dxf>
      <fill>
        <patternFill>
          <bgColor rgb="FFFFFF99"/>
        </patternFill>
      </fill>
    </dxf>
    <dxf>
      <font>
        <b/>
        <i val="0"/>
      </font>
      <fill>
        <patternFill>
          <bgColor theme="7" tint="0.59996337778862885"/>
        </patternFill>
      </fill>
    </dxf>
    <dxf>
      <fill>
        <patternFill>
          <bgColor theme="7" tint="0.79998168889431442"/>
        </patternFill>
      </fill>
    </dxf>
    <dxf>
      <fill>
        <patternFill>
          <bgColor rgb="FFFFFF99"/>
        </patternFill>
      </fill>
    </dxf>
    <dxf>
      <font>
        <b/>
        <i val="0"/>
      </font>
      <fill>
        <patternFill>
          <bgColor theme="7" tint="0.59996337778862885"/>
        </patternFill>
      </fill>
    </dxf>
    <dxf>
      <fill>
        <patternFill>
          <bgColor theme="7" tint="0.79998168889431442"/>
        </patternFill>
      </fill>
    </dxf>
    <dxf>
      <fill>
        <patternFill>
          <bgColor rgb="FFFFFF99"/>
        </patternFill>
      </fill>
    </dxf>
    <dxf>
      <font>
        <b/>
        <i val="0"/>
      </font>
      <fill>
        <patternFill>
          <bgColor theme="7" tint="0.59996337778862885"/>
        </patternFill>
      </fill>
    </dxf>
    <dxf>
      <fill>
        <patternFill>
          <bgColor rgb="FFFFFF99"/>
        </patternFill>
      </fill>
    </dxf>
    <dxf>
      <font>
        <b/>
        <i val="0"/>
      </font>
      <fill>
        <patternFill>
          <bgColor theme="7" tint="0.59996337778862885"/>
        </patternFill>
      </fill>
    </dxf>
    <dxf>
      <fill>
        <patternFill>
          <bgColor theme="7" tint="0.79998168889431442"/>
        </patternFill>
      </fill>
    </dxf>
    <dxf>
      <fill>
        <patternFill>
          <bgColor theme="7" tint="0.79998168889431442"/>
        </patternFill>
      </fill>
    </dxf>
    <dxf>
      <fill>
        <patternFill>
          <bgColor rgb="FFFFFF99"/>
        </patternFill>
      </fill>
    </dxf>
    <dxf>
      <fill>
        <patternFill>
          <bgColor rgb="FFFFFF99"/>
        </patternFill>
      </fill>
    </dxf>
    <dxf>
      <font>
        <b/>
        <i val="0"/>
      </font>
      <fill>
        <patternFill>
          <bgColor theme="7" tint="0.59996337778862885"/>
        </patternFill>
      </fill>
    </dxf>
    <dxf>
      <fill>
        <patternFill>
          <bgColor theme="7" tint="0.79998168889431442"/>
        </patternFill>
      </fill>
    </dxf>
    <dxf>
      <fill>
        <patternFill>
          <bgColor rgb="FFFFFF99"/>
        </patternFill>
      </fill>
    </dxf>
  </dxfs>
  <tableStyles count="0" defaultTableStyle="TableStyleMedium2" defaultPivotStyle="PivotStyleLight16"/>
  <colors>
    <mruColors>
      <color rgb="FFFF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s://www.instagram.com/lacapillagroup/?hl=es"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0.png"/><Relationship Id="rId7"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image" Target="../media/image5.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4</xdr:col>
      <xdr:colOff>1676401</xdr:colOff>
      <xdr:row>0</xdr:row>
      <xdr:rowOff>60325</xdr:rowOff>
    </xdr:from>
    <xdr:to>
      <xdr:col>4</xdr:col>
      <xdr:colOff>2645339</xdr:colOff>
      <xdr:row>2</xdr:row>
      <xdr:rowOff>157164</xdr:rowOff>
    </xdr:to>
    <xdr:pic>
      <xdr:nvPicPr>
        <xdr:cNvPr id="2" name="Imagen 2" descr="Logo Juntos x siempre-05.png">
          <a:extLst>
            <a:ext uri="{FF2B5EF4-FFF2-40B4-BE49-F238E27FC236}">
              <a16:creationId xmlns:a16="http://schemas.microsoft.com/office/drawing/2014/main" id="{40722067-E3AD-0441-AD5B-27B61FBC0952}"/>
            </a:ext>
          </a:extLst>
        </xdr:cNvPr>
        <xdr:cNvPicPr>
          <a:picLocks noChangeAspect="1"/>
        </xdr:cNvPicPr>
      </xdr:nvPicPr>
      <xdr:blipFill>
        <a:blip xmlns:r="http://schemas.openxmlformats.org/officeDocument/2006/relationships" r:embed="rId1" cstate="email">
          <a:duotone>
            <a:schemeClr val="accent6">
              <a:shade val="45000"/>
              <a:satMod val="135000"/>
            </a:schemeClr>
            <a:prstClr val="white"/>
          </a:duotone>
          <a:extLst>
            <a:ext uri="{28A0092B-C50C-407E-A947-70E740481C1C}">
              <a14:useLocalDpi xmlns:a14="http://schemas.microsoft.com/office/drawing/2010/main"/>
            </a:ext>
          </a:extLst>
        </a:blip>
        <a:stretch>
          <a:fillRect/>
        </a:stretch>
      </xdr:blipFill>
      <xdr:spPr>
        <a:xfrm>
          <a:off x="8748714" y="60325"/>
          <a:ext cx="970159" cy="588964"/>
        </a:xfrm>
        <a:prstGeom prst="rect">
          <a:avLst/>
        </a:prstGeom>
      </xdr:spPr>
    </xdr:pic>
    <xdr:clientData/>
  </xdr:twoCellAnchor>
  <xdr:twoCellAnchor editAs="oneCell">
    <xdr:from>
      <xdr:col>2</xdr:col>
      <xdr:colOff>967177</xdr:colOff>
      <xdr:row>0</xdr:row>
      <xdr:rowOff>13760</xdr:rowOff>
    </xdr:from>
    <xdr:to>
      <xdr:col>4</xdr:col>
      <xdr:colOff>50800</xdr:colOff>
      <xdr:row>3</xdr:row>
      <xdr:rowOff>53976</xdr:rowOff>
    </xdr:to>
    <xdr:pic>
      <xdr:nvPicPr>
        <xdr:cNvPr id="3" name="Imagen 5" descr="Logo La Capilla_CURV.pdf">
          <a:extLst>
            <a:ext uri="{FF2B5EF4-FFF2-40B4-BE49-F238E27FC236}">
              <a16:creationId xmlns:a16="http://schemas.microsoft.com/office/drawing/2014/main" id="{EA470B48-8DED-B345-8A82-04D056DAB0B3}"/>
            </a:ext>
          </a:extLst>
        </xdr:cNvPr>
        <xdr:cNvPicPr>
          <a:picLocks noChangeAspect="1"/>
        </xdr:cNvPicPr>
      </xdr:nvPicPr>
      <xdr:blipFill>
        <a:blip xmlns:r="http://schemas.openxmlformats.org/officeDocument/2006/relationships" r:embed="rId2" cstate="email">
          <a:duotone>
            <a:prstClr val="black"/>
            <a:schemeClr val="accent6">
              <a:tint val="45000"/>
              <a:satMod val="400000"/>
            </a:schemeClr>
          </a:duotone>
          <a:extLst>
            <a:ext uri="{28A0092B-C50C-407E-A947-70E740481C1C}">
              <a14:useLocalDpi xmlns:a14="http://schemas.microsoft.com/office/drawing/2010/main"/>
            </a:ext>
          </a:extLst>
        </a:blip>
        <a:srcRect r="14417" b="19125"/>
        <a:stretch>
          <a:fillRect/>
        </a:stretch>
      </xdr:blipFill>
      <xdr:spPr bwMode="auto">
        <a:xfrm>
          <a:off x="5412177" y="13760"/>
          <a:ext cx="1710936" cy="6990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72145</xdr:colOff>
      <xdr:row>0</xdr:row>
      <xdr:rowOff>161925</xdr:rowOff>
    </xdr:from>
    <xdr:to>
      <xdr:col>4</xdr:col>
      <xdr:colOff>1774522</xdr:colOff>
      <xdr:row>2</xdr:row>
      <xdr:rowOff>119064</xdr:rowOff>
    </xdr:to>
    <xdr:pic>
      <xdr:nvPicPr>
        <xdr:cNvPr id="4" name="Imagen 4" descr="logo show rent.png">
          <a:extLst>
            <a:ext uri="{FF2B5EF4-FFF2-40B4-BE49-F238E27FC236}">
              <a16:creationId xmlns:a16="http://schemas.microsoft.com/office/drawing/2014/main" id="{40E7C419-A5D5-B74C-B775-6F47D549E674}"/>
            </a:ext>
          </a:extLst>
        </xdr:cNvPr>
        <xdr:cNvPicPr>
          <a:picLocks noChangeAspect="1"/>
        </xdr:cNvPicPr>
      </xdr:nvPicPr>
      <xdr:blipFill>
        <a:blip xmlns:r="http://schemas.openxmlformats.org/officeDocument/2006/relationships" r:embed="rId3" cstate="email">
          <a:duotone>
            <a:schemeClr val="accent6">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7144458" y="161925"/>
          <a:ext cx="1702377" cy="4492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66318</xdr:colOff>
      <xdr:row>65</xdr:row>
      <xdr:rowOff>92176</xdr:rowOff>
    </xdr:from>
    <xdr:to>
      <xdr:col>0</xdr:col>
      <xdr:colOff>444500</xdr:colOff>
      <xdr:row>67</xdr:row>
      <xdr:rowOff>39774</xdr:rowOff>
    </xdr:to>
    <xdr:pic>
      <xdr:nvPicPr>
        <xdr:cNvPr id="11" name="Imagen 5" descr="Logo Instagram png - El Taller de Hector">
          <a:hlinkClick xmlns:r="http://schemas.openxmlformats.org/officeDocument/2006/relationships" r:id="rId4"/>
          <a:extLst>
            <a:ext uri="{FF2B5EF4-FFF2-40B4-BE49-F238E27FC236}">
              <a16:creationId xmlns:a16="http://schemas.microsoft.com/office/drawing/2014/main" id="{5CA307AA-ED14-BD4A-AC87-572306D8D3C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6318" y="68900776"/>
          <a:ext cx="378182" cy="382085"/>
        </a:xfrm>
        <a:prstGeom prst="rect">
          <a:avLst/>
        </a:prstGeom>
        <a:noFill/>
        <a:ln>
          <a:noFill/>
        </a:ln>
      </xdr:spPr>
    </xdr:pic>
    <xdr:clientData/>
  </xdr:twoCellAnchor>
  <xdr:twoCellAnchor editAs="oneCell">
    <xdr:from>
      <xdr:col>0</xdr:col>
      <xdr:colOff>79376</xdr:colOff>
      <xdr:row>0</xdr:row>
      <xdr:rowOff>7936</xdr:rowOff>
    </xdr:from>
    <xdr:to>
      <xdr:col>1</xdr:col>
      <xdr:colOff>166689</xdr:colOff>
      <xdr:row>4</xdr:row>
      <xdr:rowOff>654536</xdr:rowOff>
    </xdr:to>
    <xdr:pic>
      <xdr:nvPicPr>
        <xdr:cNvPr id="5" name="Image 13">
          <a:extLst>
            <a:ext uri="{FF2B5EF4-FFF2-40B4-BE49-F238E27FC236}">
              <a16:creationId xmlns:a16="http://schemas.microsoft.com/office/drawing/2014/main" id="{1739D25E-4532-062C-FC2B-897152E149E8}"/>
            </a:ext>
          </a:extLst>
        </xdr:cNvPr>
        <xdr:cNvPicPr>
          <a:picLocks/>
        </xdr:cNvPicPr>
      </xdr:nvPicPr>
      <xdr:blipFill>
        <a:blip xmlns:r="http://schemas.openxmlformats.org/officeDocument/2006/relationships" r:embed="rId6" cstate="print"/>
        <a:stretch>
          <a:fillRect/>
        </a:stretch>
      </xdr:blipFill>
      <xdr:spPr>
        <a:xfrm>
          <a:off x="79376" y="7936"/>
          <a:ext cx="3722688" cy="1508125"/>
        </a:xfrm>
        <a:prstGeom prst="rect">
          <a:avLst/>
        </a:prstGeom>
      </xdr:spPr>
    </xdr:pic>
    <xdr:clientData/>
  </xdr:twoCellAnchor>
  <xdr:twoCellAnchor editAs="oneCell">
    <xdr:from>
      <xdr:col>0</xdr:col>
      <xdr:colOff>0</xdr:colOff>
      <xdr:row>47</xdr:row>
      <xdr:rowOff>322383</xdr:rowOff>
    </xdr:from>
    <xdr:to>
      <xdr:col>0</xdr:col>
      <xdr:colOff>1071225</xdr:colOff>
      <xdr:row>48</xdr:row>
      <xdr:rowOff>25916</xdr:rowOff>
    </xdr:to>
    <xdr:pic>
      <xdr:nvPicPr>
        <xdr:cNvPr id="8" name="Picture 7">
          <a:extLst>
            <a:ext uri="{FF2B5EF4-FFF2-40B4-BE49-F238E27FC236}">
              <a16:creationId xmlns:a16="http://schemas.microsoft.com/office/drawing/2014/main" id="{77AF9BC8-B9AB-5E4C-9F56-F907E3C0D753}"/>
            </a:ext>
          </a:extLst>
        </xdr:cNvPr>
        <xdr:cNvPicPr>
          <a:picLocks noChangeAspect="1"/>
        </xdr:cNvPicPr>
      </xdr:nvPicPr>
      <xdr:blipFill>
        <a:blip xmlns:r="http://schemas.openxmlformats.org/officeDocument/2006/relationships" r:embed="rId7"/>
        <a:stretch>
          <a:fillRect/>
        </a:stretch>
      </xdr:blipFill>
      <xdr:spPr>
        <a:xfrm>
          <a:off x="0" y="16021537"/>
          <a:ext cx="1071225" cy="1071225"/>
        </a:xfrm>
        <a:prstGeom prst="ellipse">
          <a:avLst/>
        </a:prstGeom>
        <a:ln>
          <a:noFill/>
        </a:ln>
        <a:effectLst>
          <a:softEdge rad="112500"/>
        </a:effectLst>
      </xdr:spPr>
    </xdr:pic>
    <xdr:clientData/>
  </xdr:twoCellAnchor>
  <xdr:twoCellAnchor>
    <xdr:from>
      <xdr:col>0</xdr:col>
      <xdr:colOff>953993</xdr:colOff>
      <xdr:row>47</xdr:row>
      <xdr:rowOff>621303</xdr:rowOff>
    </xdr:from>
    <xdr:to>
      <xdr:col>0</xdr:col>
      <xdr:colOff>2800378</xdr:colOff>
      <xdr:row>47</xdr:row>
      <xdr:rowOff>1089380</xdr:rowOff>
    </xdr:to>
    <xdr:sp macro="" textlink="">
      <xdr:nvSpPr>
        <xdr:cNvPr id="9" name="TextBox 41">
          <a:extLst>
            <a:ext uri="{FF2B5EF4-FFF2-40B4-BE49-F238E27FC236}">
              <a16:creationId xmlns:a16="http://schemas.microsoft.com/office/drawing/2014/main" id="{B42A31EA-815F-7341-8DAB-D4345973458A}"/>
            </a:ext>
          </a:extLst>
        </xdr:cNvPr>
        <xdr:cNvSpPr txBox="1"/>
      </xdr:nvSpPr>
      <xdr:spPr>
        <a:xfrm>
          <a:off x="953993" y="16320457"/>
          <a:ext cx="1846385" cy="468077"/>
        </a:xfrm>
        <a:prstGeom prst="rect">
          <a:avLst/>
        </a:prstGeom>
        <a:noFill/>
      </xdr:spPr>
      <xdr:txBody>
        <a:bodyPr wrap="square" rtlCol="0" anchor="b">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CO" sz="1200"/>
            <a:t>JAIR SÁNCHEZ</a:t>
          </a:r>
        </a:p>
        <a:p>
          <a:pPr algn="l"/>
          <a:r>
            <a:rPr lang="en-CO" sz="1200"/>
            <a:t>Wedding Planner Master</a:t>
          </a:r>
        </a:p>
      </xdr:txBody>
    </xdr:sp>
    <xdr:clientData/>
  </xdr:twoCellAnchor>
  <xdr:twoCellAnchor editAs="oneCell">
    <xdr:from>
      <xdr:col>0</xdr:col>
      <xdr:colOff>101975</xdr:colOff>
      <xdr:row>61</xdr:row>
      <xdr:rowOff>1</xdr:rowOff>
    </xdr:from>
    <xdr:to>
      <xdr:col>0</xdr:col>
      <xdr:colOff>1223819</xdr:colOff>
      <xdr:row>63</xdr:row>
      <xdr:rowOff>36573</xdr:rowOff>
    </xdr:to>
    <xdr:pic>
      <xdr:nvPicPr>
        <xdr:cNvPr id="12" name="Picture 11">
          <a:extLst>
            <a:ext uri="{FF2B5EF4-FFF2-40B4-BE49-F238E27FC236}">
              <a16:creationId xmlns:a16="http://schemas.microsoft.com/office/drawing/2014/main" id="{50A48914-2828-F14E-9FF2-91508A890755}"/>
            </a:ext>
          </a:extLst>
        </xdr:cNvPr>
        <xdr:cNvPicPr>
          <a:picLocks noChangeAspect="1"/>
        </xdr:cNvPicPr>
      </xdr:nvPicPr>
      <xdr:blipFill>
        <a:blip xmlns:r="http://schemas.openxmlformats.org/officeDocument/2006/relationships" r:embed="rId8"/>
        <a:stretch>
          <a:fillRect/>
        </a:stretch>
      </xdr:blipFill>
      <xdr:spPr>
        <a:xfrm>
          <a:off x="101975" y="20158365"/>
          <a:ext cx="1121844" cy="1121844"/>
        </a:xfrm>
        <a:prstGeom prst="ellipse">
          <a:avLst/>
        </a:prstGeom>
        <a:ln>
          <a:noFill/>
        </a:ln>
        <a:effectLst>
          <a:softEdge rad="112500"/>
        </a:effectLst>
      </xdr:spPr>
    </xdr:pic>
    <xdr:clientData/>
  </xdr:twoCellAnchor>
  <xdr:twoCellAnchor>
    <xdr:from>
      <xdr:col>0</xdr:col>
      <xdr:colOff>1246902</xdr:colOff>
      <xdr:row>61</xdr:row>
      <xdr:rowOff>165913</xdr:rowOff>
    </xdr:from>
    <xdr:to>
      <xdr:col>1</xdr:col>
      <xdr:colOff>80815</xdr:colOff>
      <xdr:row>64</xdr:row>
      <xdr:rowOff>194331</xdr:rowOff>
    </xdr:to>
    <xdr:sp macro="" textlink="">
      <xdr:nvSpPr>
        <xdr:cNvPr id="13" name="TextBox 45">
          <a:extLst>
            <a:ext uri="{FF2B5EF4-FFF2-40B4-BE49-F238E27FC236}">
              <a16:creationId xmlns:a16="http://schemas.microsoft.com/office/drawing/2014/main" id="{19FFA252-9958-BD44-B5EA-7C9FC7C1DC58}"/>
            </a:ext>
          </a:extLst>
        </xdr:cNvPr>
        <xdr:cNvSpPr txBox="1"/>
      </xdr:nvSpPr>
      <xdr:spPr>
        <a:xfrm>
          <a:off x="1246902" y="20324277"/>
          <a:ext cx="2470731" cy="1344599"/>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CO" sz="1600"/>
            <a:t>ALEJANDRA HUERTAS</a:t>
          </a:r>
        </a:p>
        <a:p>
          <a:pPr algn="l"/>
          <a:r>
            <a:rPr lang="en-CO" sz="1600"/>
            <a:t>Wedding Planner</a:t>
          </a:r>
        </a:p>
        <a:p>
          <a:pPr algn="l"/>
          <a:r>
            <a:rPr lang="en-CO" sz="1600"/>
            <a:t>Cel. 3103217107</a:t>
          </a:r>
        </a:p>
        <a:p>
          <a:pPr algn="l"/>
          <a:endParaRPr lang="en-CO" sz="1600"/>
        </a:p>
        <a:p>
          <a:pPr algn="l"/>
          <a:endParaRPr lang="en-CO" sz="16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50800</xdr:rowOff>
    </xdr:from>
    <xdr:to>
      <xdr:col>0</xdr:col>
      <xdr:colOff>3721467</xdr:colOff>
      <xdr:row>2</xdr:row>
      <xdr:rowOff>271462</xdr:rowOff>
    </xdr:to>
    <xdr:pic>
      <xdr:nvPicPr>
        <xdr:cNvPr id="2" name="Image 13">
          <a:extLst>
            <a:ext uri="{FF2B5EF4-FFF2-40B4-BE49-F238E27FC236}">
              <a16:creationId xmlns:a16="http://schemas.microsoft.com/office/drawing/2014/main" id="{2A6BD83A-B1D0-354E-B7EA-EC968640253B}"/>
            </a:ext>
          </a:extLst>
        </xdr:cNvPr>
        <xdr:cNvPicPr>
          <a:picLocks/>
        </xdr:cNvPicPr>
      </xdr:nvPicPr>
      <xdr:blipFill>
        <a:blip xmlns:r="http://schemas.openxmlformats.org/officeDocument/2006/relationships" r:embed="rId1" cstate="print"/>
        <a:stretch>
          <a:fillRect/>
        </a:stretch>
      </xdr:blipFill>
      <xdr:spPr>
        <a:xfrm>
          <a:off x="0" y="50800"/>
          <a:ext cx="3721467" cy="15160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3721467</xdr:colOff>
      <xdr:row>1</xdr:row>
      <xdr:rowOff>157162</xdr:rowOff>
    </xdr:to>
    <xdr:pic>
      <xdr:nvPicPr>
        <xdr:cNvPr id="2" name="Image 13">
          <a:extLst>
            <a:ext uri="{FF2B5EF4-FFF2-40B4-BE49-F238E27FC236}">
              <a16:creationId xmlns:a16="http://schemas.microsoft.com/office/drawing/2014/main" id="{DA4D5D53-8161-D74A-95C9-12C63F76B4FB}"/>
            </a:ext>
          </a:extLst>
        </xdr:cNvPr>
        <xdr:cNvPicPr>
          <a:picLocks/>
        </xdr:cNvPicPr>
      </xdr:nvPicPr>
      <xdr:blipFill>
        <a:blip xmlns:r="http://schemas.openxmlformats.org/officeDocument/2006/relationships" r:embed="rId1" cstate="print"/>
        <a:stretch>
          <a:fillRect/>
        </a:stretch>
      </xdr:blipFill>
      <xdr:spPr>
        <a:xfrm>
          <a:off x="0" y="190500"/>
          <a:ext cx="3721467" cy="15160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3721467</xdr:colOff>
      <xdr:row>0</xdr:row>
      <xdr:rowOff>1516062</xdr:rowOff>
    </xdr:to>
    <xdr:pic>
      <xdr:nvPicPr>
        <xdr:cNvPr id="2" name="Image 13">
          <a:extLst>
            <a:ext uri="{FF2B5EF4-FFF2-40B4-BE49-F238E27FC236}">
              <a16:creationId xmlns:a16="http://schemas.microsoft.com/office/drawing/2014/main" id="{EF91BC1D-9C07-344C-966A-EEE28939250A}"/>
            </a:ext>
          </a:extLst>
        </xdr:cNvPr>
        <xdr:cNvPicPr>
          <a:picLocks/>
        </xdr:cNvPicPr>
      </xdr:nvPicPr>
      <xdr:blipFill>
        <a:blip xmlns:r="http://schemas.openxmlformats.org/officeDocument/2006/relationships" r:embed="rId1" cstate="print"/>
        <a:stretch>
          <a:fillRect/>
        </a:stretch>
      </xdr:blipFill>
      <xdr:spPr>
        <a:xfrm>
          <a:off x="0" y="0"/>
          <a:ext cx="3721467" cy="1516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152767</xdr:colOff>
      <xdr:row>0</xdr:row>
      <xdr:rowOff>1516062</xdr:rowOff>
    </xdr:to>
    <xdr:pic>
      <xdr:nvPicPr>
        <xdr:cNvPr id="2" name="Image 13">
          <a:extLst>
            <a:ext uri="{FF2B5EF4-FFF2-40B4-BE49-F238E27FC236}">
              <a16:creationId xmlns:a16="http://schemas.microsoft.com/office/drawing/2014/main" id="{4EE1F7E6-5283-9D4A-94EE-DFA6D819D956}"/>
            </a:ext>
          </a:extLst>
        </xdr:cNvPr>
        <xdr:cNvPicPr>
          <a:picLocks/>
        </xdr:cNvPicPr>
      </xdr:nvPicPr>
      <xdr:blipFill>
        <a:blip xmlns:r="http://schemas.openxmlformats.org/officeDocument/2006/relationships" r:embed="rId1" cstate="print"/>
        <a:stretch>
          <a:fillRect/>
        </a:stretch>
      </xdr:blipFill>
      <xdr:spPr>
        <a:xfrm>
          <a:off x="0" y="0"/>
          <a:ext cx="3721467" cy="15160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3721467</xdr:colOff>
      <xdr:row>1</xdr:row>
      <xdr:rowOff>220662</xdr:rowOff>
    </xdr:to>
    <xdr:pic>
      <xdr:nvPicPr>
        <xdr:cNvPr id="2" name="Image 13">
          <a:extLst>
            <a:ext uri="{FF2B5EF4-FFF2-40B4-BE49-F238E27FC236}">
              <a16:creationId xmlns:a16="http://schemas.microsoft.com/office/drawing/2014/main" id="{5A3438EC-0A8C-DE45-8624-4435AD6CF936}"/>
            </a:ext>
          </a:extLst>
        </xdr:cNvPr>
        <xdr:cNvPicPr>
          <a:picLocks/>
        </xdr:cNvPicPr>
      </xdr:nvPicPr>
      <xdr:blipFill>
        <a:blip xmlns:r="http://schemas.openxmlformats.org/officeDocument/2006/relationships" r:embed="rId1" cstate="print"/>
        <a:stretch>
          <a:fillRect/>
        </a:stretch>
      </xdr:blipFill>
      <xdr:spPr>
        <a:xfrm>
          <a:off x="0" y="76200"/>
          <a:ext cx="3721467" cy="1516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177800</xdr:rowOff>
    </xdr:from>
    <xdr:to>
      <xdr:col>1</xdr:col>
      <xdr:colOff>330200</xdr:colOff>
      <xdr:row>32</xdr:row>
      <xdr:rowOff>67456</xdr:rowOff>
    </xdr:to>
    <xdr:pic>
      <xdr:nvPicPr>
        <xdr:cNvPr id="3" name="Picture 2" descr="decoración de una boda by juntos por siempre sas">
          <a:extLst>
            <a:ext uri="{FF2B5EF4-FFF2-40B4-BE49-F238E27FC236}">
              <a16:creationId xmlns:a16="http://schemas.microsoft.com/office/drawing/2014/main" id="{DC6C12B4-CCD5-5718-5BF8-71F51D5E1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2200"/>
          <a:ext cx="5181600" cy="7039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5257800</xdr:colOff>
      <xdr:row>32</xdr:row>
      <xdr:rowOff>165100</xdr:rowOff>
    </xdr:from>
    <xdr:to>
      <xdr:col>8</xdr:col>
      <xdr:colOff>812800</xdr:colOff>
      <xdr:row>84</xdr:row>
      <xdr:rowOff>88900</xdr:rowOff>
    </xdr:to>
    <xdr:pic>
      <xdr:nvPicPr>
        <xdr:cNvPr id="4" name="Picture 3" descr="boda luxury">
          <a:extLst>
            <a:ext uri="{FF2B5EF4-FFF2-40B4-BE49-F238E27FC236}">
              <a16:creationId xmlns:a16="http://schemas.microsoft.com/office/drawing/2014/main" id="{4C4358A4-D08C-CC7B-6DC2-53596C90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7800" y="8229600"/>
          <a:ext cx="6210300" cy="1109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101600</xdr:rowOff>
    </xdr:from>
    <xdr:to>
      <xdr:col>0</xdr:col>
      <xdr:colOff>3810367</xdr:colOff>
      <xdr:row>1</xdr:row>
      <xdr:rowOff>80962</xdr:rowOff>
    </xdr:to>
    <xdr:pic>
      <xdr:nvPicPr>
        <xdr:cNvPr id="2" name="Image 13">
          <a:extLst>
            <a:ext uri="{FF2B5EF4-FFF2-40B4-BE49-F238E27FC236}">
              <a16:creationId xmlns:a16="http://schemas.microsoft.com/office/drawing/2014/main" id="{EF3D2270-F8D6-6848-80E7-9EEB1BCC0573}"/>
            </a:ext>
          </a:extLst>
        </xdr:cNvPr>
        <xdr:cNvPicPr>
          <a:picLocks/>
        </xdr:cNvPicPr>
      </xdr:nvPicPr>
      <xdr:blipFill>
        <a:blip xmlns:r="http://schemas.openxmlformats.org/officeDocument/2006/relationships" r:embed="rId1" cstate="print"/>
        <a:stretch>
          <a:fillRect/>
        </a:stretch>
      </xdr:blipFill>
      <xdr:spPr>
        <a:xfrm>
          <a:off x="88900" y="101600"/>
          <a:ext cx="3721467" cy="15160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3759567</xdr:colOff>
      <xdr:row>0</xdr:row>
      <xdr:rowOff>1516062</xdr:rowOff>
    </xdr:to>
    <xdr:pic>
      <xdr:nvPicPr>
        <xdr:cNvPr id="2" name="Image 13">
          <a:extLst>
            <a:ext uri="{FF2B5EF4-FFF2-40B4-BE49-F238E27FC236}">
              <a16:creationId xmlns:a16="http://schemas.microsoft.com/office/drawing/2014/main" id="{4C9B0511-0B44-1D4C-B6BF-6DF58C2425E3}"/>
            </a:ext>
          </a:extLst>
        </xdr:cNvPr>
        <xdr:cNvPicPr>
          <a:picLocks/>
        </xdr:cNvPicPr>
      </xdr:nvPicPr>
      <xdr:blipFill>
        <a:blip xmlns:r="http://schemas.openxmlformats.org/officeDocument/2006/relationships" r:embed="rId1" cstate="print"/>
        <a:stretch>
          <a:fillRect/>
        </a:stretch>
      </xdr:blipFill>
      <xdr:spPr>
        <a:xfrm>
          <a:off x="38100" y="0"/>
          <a:ext cx="3721467" cy="1516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3721467</xdr:colOff>
      <xdr:row>0</xdr:row>
      <xdr:rowOff>1516062</xdr:rowOff>
    </xdr:to>
    <xdr:pic>
      <xdr:nvPicPr>
        <xdr:cNvPr id="2" name="Image 13">
          <a:extLst>
            <a:ext uri="{FF2B5EF4-FFF2-40B4-BE49-F238E27FC236}">
              <a16:creationId xmlns:a16="http://schemas.microsoft.com/office/drawing/2014/main" id="{8BA66399-9303-E44E-BCDE-A44C690300C2}"/>
            </a:ext>
          </a:extLst>
        </xdr:cNvPr>
        <xdr:cNvPicPr>
          <a:picLocks/>
        </xdr:cNvPicPr>
      </xdr:nvPicPr>
      <xdr:blipFill>
        <a:blip xmlns:r="http://schemas.openxmlformats.org/officeDocument/2006/relationships" r:embed="rId1" cstate="print"/>
        <a:stretch>
          <a:fillRect/>
        </a:stretch>
      </xdr:blipFill>
      <xdr:spPr>
        <a:xfrm>
          <a:off x="0" y="0"/>
          <a:ext cx="3721467" cy="1516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101600</xdr:rowOff>
    </xdr:from>
    <xdr:to>
      <xdr:col>0</xdr:col>
      <xdr:colOff>3721467</xdr:colOff>
      <xdr:row>2</xdr:row>
      <xdr:rowOff>119062</xdr:rowOff>
    </xdr:to>
    <xdr:pic>
      <xdr:nvPicPr>
        <xdr:cNvPr id="2" name="Image 13">
          <a:extLst>
            <a:ext uri="{FF2B5EF4-FFF2-40B4-BE49-F238E27FC236}">
              <a16:creationId xmlns:a16="http://schemas.microsoft.com/office/drawing/2014/main" id="{F1799E3F-3F24-934D-BB0D-99E571497252}"/>
            </a:ext>
          </a:extLst>
        </xdr:cNvPr>
        <xdr:cNvPicPr>
          <a:picLocks/>
        </xdr:cNvPicPr>
      </xdr:nvPicPr>
      <xdr:blipFill>
        <a:blip xmlns:r="http://schemas.openxmlformats.org/officeDocument/2006/relationships" r:embed="rId1" cstate="print"/>
        <a:stretch>
          <a:fillRect/>
        </a:stretch>
      </xdr:blipFill>
      <xdr:spPr>
        <a:xfrm>
          <a:off x="0" y="101600"/>
          <a:ext cx="3721467" cy="15160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3721467</xdr:colOff>
      <xdr:row>1</xdr:row>
      <xdr:rowOff>68262</xdr:rowOff>
    </xdr:to>
    <xdr:pic>
      <xdr:nvPicPr>
        <xdr:cNvPr id="2" name="Image 13">
          <a:extLst>
            <a:ext uri="{FF2B5EF4-FFF2-40B4-BE49-F238E27FC236}">
              <a16:creationId xmlns:a16="http://schemas.microsoft.com/office/drawing/2014/main" id="{DD597DC8-B392-A549-AD05-09DBA5E9131A}"/>
            </a:ext>
          </a:extLst>
        </xdr:cNvPr>
        <xdr:cNvPicPr>
          <a:picLocks/>
        </xdr:cNvPicPr>
      </xdr:nvPicPr>
      <xdr:blipFill>
        <a:blip xmlns:r="http://schemas.openxmlformats.org/officeDocument/2006/relationships" r:embed="rId1" cstate="print"/>
        <a:stretch>
          <a:fillRect/>
        </a:stretch>
      </xdr:blipFill>
      <xdr:spPr>
        <a:xfrm>
          <a:off x="0" y="0"/>
          <a:ext cx="3721467" cy="15160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xdr:col>
      <xdr:colOff>38467</xdr:colOff>
      <xdr:row>1</xdr:row>
      <xdr:rowOff>144462</xdr:rowOff>
    </xdr:to>
    <xdr:pic>
      <xdr:nvPicPr>
        <xdr:cNvPr id="2" name="Image 13">
          <a:extLst>
            <a:ext uri="{FF2B5EF4-FFF2-40B4-BE49-F238E27FC236}">
              <a16:creationId xmlns:a16="http://schemas.microsoft.com/office/drawing/2014/main" id="{11E3AF18-0B87-FC40-9B9B-457D23FC7239}"/>
            </a:ext>
          </a:extLst>
        </xdr:cNvPr>
        <xdr:cNvPicPr>
          <a:picLocks/>
        </xdr:cNvPicPr>
      </xdr:nvPicPr>
      <xdr:blipFill>
        <a:blip xmlns:r="http://schemas.openxmlformats.org/officeDocument/2006/relationships" r:embed="rId1" cstate="print"/>
        <a:stretch>
          <a:fillRect/>
        </a:stretch>
      </xdr:blipFill>
      <xdr:spPr>
        <a:xfrm>
          <a:off x="0" y="12700"/>
          <a:ext cx="3721467" cy="15160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3721467</xdr:colOff>
      <xdr:row>2</xdr:row>
      <xdr:rowOff>80962</xdr:rowOff>
    </xdr:to>
    <xdr:pic>
      <xdr:nvPicPr>
        <xdr:cNvPr id="2" name="Image 13">
          <a:extLst>
            <a:ext uri="{FF2B5EF4-FFF2-40B4-BE49-F238E27FC236}">
              <a16:creationId xmlns:a16="http://schemas.microsoft.com/office/drawing/2014/main" id="{A7653AAD-0E8C-244A-89F2-429FC81EEBF6}"/>
            </a:ext>
          </a:extLst>
        </xdr:cNvPr>
        <xdr:cNvPicPr>
          <a:picLocks/>
        </xdr:cNvPicPr>
      </xdr:nvPicPr>
      <xdr:blipFill>
        <a:blip xmlns:r="http://schemas.openxmlformats.org/officeDocument/2006/relationships" r:embed="rId1" cstate="print"/>
        <a:stretch>
          <a:fillRect/>
        </a:stretch>
      </xdr:blipFill>
      <xdr:spPr>
        <a:xfrm>
          <a:off x="0" y="0"/>
          <a:ext cx="3721467" cy="1516062"/>
        </a:xfrm>
        <a:prstGeom prst="rect">
          <a:avLst/>
        </a:prstGeom>
      </xdr:spPr>
    </xdr:pic>
    <xdr:clientData/>
  </xdr:twoCellAnchor>
  <xdr:twoCellAnchor editAs="oneCell">
    <xdr:from>
      <xdr:col>0</xdr:col>
      <xdr:colOff>4982799</xdr:colOff>
      <xdr:row>27</xdr:row>
      <xdr:rowOff>8797</xdr:rowOff>
    </xdr:from>
    <xdr:to>
      <xdr:col>1</xdr:col>
      <xdr:colOff>262344</xdr:colOff>
      <xdr:row>38</xdr:row>
      <xdr:rowOff>12742</xdr:rowOff>
    </xdr:to>
    <xdr:pic>
      <xdr:nvPicPr>
        <xdr:cNvPr id="3" name="Picture 2">
          <a:extLst>
            <a:ext uri="{FF2B5EF4-FFF2-40B4-BE49-F238E27FC236}">
              <a16:creationId xmlns:a16="http://schemas.microsoft.com/office/drawing/2014/main" id="{303BC0EB-6D5D-3D35-CE32-84C95DE4BD20}"/>
            </a:ext>
          </a:extLst>
        </xdr:cNvPr>
        <xdr:cNvPicPr>
          <a:picLocks noChangeAspect="1"/>
        </xdr:cNvPicPr>
      </xdr:nvPicPr>
      <xdr:blipFill>
        <a:blip xmlns:r="http://schemas.openxmlformats.org/officeDocument/2006/relationships" r:embed="rId2"/>
        <a:stretch>
          <a:fillRect/>
        </a:stretch>
      </xdr:blipFill>
      <xdr:spPr>
        <a:xfrm>
          <a:off x="4982799" y="7336697"/>
          <a:ext cx="2239145" cy="2239145"/>
        </a:xfrm>
        <a:prstGeom prst="ellipse">
          <a:avLst/>
        </a:prstGeom>
        <a:ln>
          <a:noFill/>
        </a:ln>
        <a:effectLst>
          <a:softEdge rad="112500"/>
        </a:effectLst>
      </xdr:spPr>
    </xdr:pic>
    <xdr:clientData/>
  </xdr:twoCellAnchor>
  <xdr:twoCellAnchor editAs="oneCell">
    <xdr:from>
      <xdr:col>0</xdr:col>
      <xdr:colOff>4969628</xdr:colOff>
      <xdr:row>40</xdr:row>
      <xdr:rowOff>45357</xdr:rowOff>
    </xdr:from>
    <xdr:to>
      <xdr:col>1</xdr:col>
      <xdr:colOff>220154</xdr:colOff>
      <xdr:row>51</xdr:row>
      <xdr:rowOff>20283</xdr:rowOff>
    </xdr:to>
    <xdr:pic>
      <xdr:nvPicPr>
        <xdr:cNvPr id="4" name="Picture 3">
          <a:extLst>
            <a:ext uri="{FF2B5EF4-FFF2-40B4-BE49-F238E27FC236}">
              <a16:creationId xmlns:a16="http://schemas.microsoft.com/office/drawing/2014/main" id="{46E59143-434E-71F5-64A5-075D178BF296}"/>
            </a:ext>
          </a:extLst>
        </xdr:cNvPr>
        <xdr:cNvPicPr>
          <a:picLocks noChangeAspect="1"/>
        </xdr:cNvPicPr>
      </xdr:nvPicPr>
      <xdr:blipFill>
        <a:blip xmlns:r="http://schemas.openxmlformats.org/officeDocument/2006/relationships" r:embed="rId3"/>
        <a:stretch>
          <a:fillRect/>
        </a:stretch>
      </xdr:blipFill>
      <xdr:spPr>
        <a:xfrm>
          <a:off x="4969628" y="10014857"/>
          <a:ext cx="2210126" cy="2210126"/>
        </a:xfrm>
        <a:prstGeom prst="ellipse">
          <a:avLst/>
        </a:prstGeom>
        <a:ln>
          <a:noFill/>
        </a:ln>
        <a:effectLst>
          <a:softEdge rad="112500"/>
        </a:effectLst>
      </xdr:spPr>
    </xdr:pic>
    <xdr:clientData/>
  </xdr:twoCellAnchor>
  <xdr:twoCellAnchor editAs="oneCell">
    <xdr:from>
      <xdr:col>0</xdr:col>
      <xdr:colOff>2599854</xdr:colOff>
      <xdr:row>26</xdr:row>
      <xdr:rowOff>170156</xdr:rowOff>
    </xdr:from>
    <xdr:to>
      <xdr:col>0</xdr:col>
      <xdr:colOff>4838999</xdr:colOff>
      <xdr:row>37</xdr:row>
      <xdr:rowOff>174101</xdr:rowOff>
    </xdr:to>
    <xdr:pic>
      <xdr:nvPicPr>
        <xdr:cNvPr id="5" name="Picture 4">
          <a:extLst>
            <a:ext uri="{FF2B5EF4-FFF2-40B4-BE49-F238E27FC236}">
              <a16:creationId xmlns:a16="http://schemas.microsoft.com/office/drawing/2014/main" id="{742845C7-0FA7-CB21-2112-6B5053E310D1}"/>
            </a:ext>
          </a:extLst>
        </xdr:cNvPr>
        <xdr:cNvPicPr>
          <a:picLocks noChangeAspect="1"/>
        </xdr:cNvPicPr>
      </xdr:nvPicPr>
      <xdr:blipFill>
        <a:blip xmlns:r="http://schemas.openxmlformats.org/officeDocument/2006/relationships" r:embed="rId4"/>
        <a:stretch>
          <a:fillRect/>
        </a:stretch>
      </xdr:blipFill>
      <xdr:spPr>
        <a:xfrm>
          <a:off x="2599854" y="7294856"/>
          <a:ext cx="2239145" cy="2239145"/>
        </a:xfrm>
        <a:prstGeom prst="ellipse">
          <a:avLst/>
        </a:prstGeom>
        <a:ln>
          <a:noFill/>
        </a:ln>
        <a:effectLst>
          <a:softEdge rad="112500"/>
        </a:effectLst>
      </xdr:spPr>
    </xdr:pic>
    <xdr:clientData/>
  </xdr:twoCellAnchor>
  <xdr:twoCellAnchor editAs="oneCell">
    <xdr:from>
      <xdr:col>0</xdr:col>
      <xdr:colOff>103586</xdr:colOff>
      <xdr:row>26</xdr:row>
      <xdr:rowOff>170156</xdr:rowOff>
    </xdr:from>
    <xdr:to>
      <xdr:col>0</xdr:col>
      <xdr:colOff>2342731</xdr:colOff>
      <xdr:row>37</xdr:row>
      <xdr:rowOff>174101</xdr:rowOff>
    </xdr:to>
    <xdr:pic>
      <xdr:nvPicPr>
        <xdr:cNvPr id="6" name="Picture 5">
          <a:extLst>
            <a:ext uri="{FF2B5EF4-FFF2-40B4-BE49-F238E27FC236}">
              <a16:creationId xmlns:a16="http://schemas.microsoft.com/office/drawing/2014/main" id="{CDFA34F0-7455-36B4-8265-FCAD43F4621B}"/>
            </a:ext>
          </a:extLst>
        </xdr:cNvPr>
        <xdr:cNvPicPr>
          <a:picLocks noChangeAspect="1"/>
        </xdr:cNvPicPr>
      </xdr:nvPicPr>
      <xdr:blipFill>
        <a:blip xmlns:r="http://schemas.openxmlformats.org/officeDocument/2006/relationships" r:embed="rId5"/>
        <a:stretch>
          <a:fillRect/>
        </a:stretch>
      </xdr:blipFill>
      <xdr:spPr>
        <a:xfrm>
          <a:off x="103586" y="7294856"/>
          <a:ext cx="2239145" cy="2239145"/>
        </a:xfrm>
        <a:prstGeom prst="ellipse">
          <a:avLst/>
        </a:prstGeom>
        <a:ln>
          <a:noFill/>
        </a:ln>
        <a:effectLst>
          <a:softEdge rad="112500"/>
        </a:effectLst>
      </xdr:spPr>
    </xdr:pic>
    <xdr:clientData/>
  </xdr:twoCellAnchor>
  <xdr:twoCellAnchor editAs="oneCell">
    <xdr:from>
      <xdr:col>0</xdr:col>
      <xdr:colOff>103586</xdr:colOff>
      <xdr:row>39</xdr:row>
      <xdr:rowOff>193616</xdr:rowOff>
    </xdr:from>
    <xdr:to>
      <xdr:col>0</xdr:col>
      <xdr:colOff>2315843</xdr:colOff>
      <xdr:row>50</xdr:row>
      <xdr:rowOff>170673</xdr:rowOff>
    </xdr:to>
    <xdr:pic>
      <xdr:nvPicPr>
        <xdr:cNvPr id="7" name="Picture 6">
          <a:extLst>
            <a:ext uri="{FF2B5EF4-FFF2-40B4-BE49-F238E27FC236}">
              <a16:creationId xmlns:a16="http://schemas.microsoft.com/office/drawing/2014/main" id="{2C46C156-A5D4-91E4-40D5-462453572CBF}"/>
            </a:ext>
          </a:extLst>
        </xdr:cNvPr>
        <xdr:cNvPicPr>
          <a:picLocks noChangeAspect="1"/>
        </xdr:cNvPicPr>
      </xdr:nvPicPr>
      <xdr:blipFill>
        <a:blip xmlns:r="http://schemas.openxmlformats.org/officeDocument/2006/relationships" r:embed="rId6"/>
        <a:stretch>
          <a:fillRect/>
        </a:stretch>
      </xdr:blipFill>
      <xdr:spPr>
        <a:xfrm>
          <a:off x="103586" y="9959916"/>
          <a:ext cx="2212257" cy="2212257"/>
        </a:xfrm>
        <a:prstGeom prst="ellipse">
          <a:avLst/>
        </a:prstGeom>
        <a:ln>
          <a:noFill/>
        </a:ln>
        <a:effectLst>
          <a:softEdge rad="112500"/>
        </a:effectLst>
      </xdr:spPr>
    </xdr:pic>
    <xdr:clientData/>
  </xdr:twoCellAnchor>
  <xdr:twoCellAnchor editAs="oneCell">
    <xdr:from>
      <xdr:col>2</xdr:col>
      <xdr:colOff>25144</xdr:colOff>
      <xdr:row>26</xdr:row>
      <xdr:rowOff>127395</xdr:rowOff>
    </xdr:from>
    <xdr:to>
      <xdr:col>4</xdr:col>
      <xdr:colOff>262350</xdr:colOff>
      <xdr:row>37</xdr:row>
      <xdr:rowOff>174101</xdr:rowOff>
    </xdr:to>
    <xdr:pic>
      <xdr:nvPicPr>
        <xdr:cNvPr id="8" name="Picture 7">
          <a:extLst>
            <a:ext uri="{FF2B5EF4-FFF2-40B4-BE49-F238E27FC236}">
              <a16:creationId xmlns:a16="http://schemas.microsoft.com/office/drawing/2014/main" id="{F43953EE-254D-F859-7B57-C320F575D785}"/>
            </a:ext>
          </a:extLst>
        </xdr:cNvPr>
        <xdr:cNvPicPr>
          <a:picLocks noChangeAspect="1"/>
        </xdr:cNvPicPr>
      </xdr:nvPicPr>
      <xdr:blipFill>
        <a:blip xmlns:r="http://schemas.openxmlformats.org/officeDocument/2006/relationships" r:embed="rId7"/>
        <a:stretch>
          <a:fillRect/>
        </a:stretch>
      </xdr:blipFill>
      <xdr:spPr>
        <a:xfrm>
          <a:off x="7365744" y="7252095"/>
          <a:ext cx="2281906" cy="2281906"/>
        </a:xfrm>
        <a:prstGeom prst="ellipse">
          <a:avLst/>
        </a:prstGeom>
        <a:ln>
          <a:noFill/>
        </a:ln>
        <a:effectLst>
          <a:softEdge rad="112500"/>
        </a:effectLst>
      </xdr:spPr>
    </xdr:pic>
    <xdr:clientData/>
  </xdr:twoCellAnchor>
  <xdr:twoCellAnchor>
    <xdr:from>
      <xdr:col>0</xdr:col>
      <xdr:colOff>34960</xdr:colOff>
      <xdr:row>23</xdr:row>
      <xdr:rowOff>0</xdr:rowOff>
    </xdr:from>
    <xdr:to>
      <xdr:col>0</xdr:col>
      <xdr:colOff>2992232</xdr:colOff>
      <xdr:row>25</xdr:row>
      <xdr:rowOff>132366</xdr:rowOff>
    </xdr:to>
    <xdr:sp macro="" textlink="">
      <xdr:nvSpPr>
        <xdr:cNvPr id="9" name="Rectangle 8">
          <a:extLst>
            <a:ext uri="{FF2B5EF4-FFF2-40B4-BE49-F238E27FC236}">
              <a16:creationId xmlns:a16="http://schemas.microsoft.com/office/drawing/2014/main" id="{18EC087C-ADD5-A00E-316F-C14829D74865}"/>
            </a:ext>
          </a:extLst>
        </xdr:cNvPr>
        <xdr:cNvSpPr/>
      </xdr:nvSpPr>
      <xdr:spPr>
        <a:xfrm>
          <a:off x="34960" y="6515100"/>
          <a:ext cx="2957272" cy="538766"/>
        </a:xfrm>
        <a:prstGeom prst="rect">
          <a:avLst/>
        </a:prstGeom>
        <a:solidFill>
          <a:schemeClr val="bg1">
            <a:lumMod val="85000"/>
            <a:alpha val="68088"/>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O"/>
        </a:p>
      </xdr:txBody>
    </xdr:sp>
    <xdr:clientData/>
  </xdr:twoCellAnchor>
  <xdr:twoCellAnchor>
    <xdr:from>
      <xdr:col>0</xdr:col>
      <xdr:colOff>34960</xdr:colOff>
      <xdr:row>23</xdr:row>
      <xdr:rowOff>15546</xdr:rowOff>
    </xdr:from>
    <xdr:to>
      <xdr:col>0</xdr:col>
      <xdr:colOff>3191300</xdr:colOff>
      <xdr:row>25</xdr:row>
      <xdr:rowOff>132366</xdr:rowOff>
    </xdr:to>
    <xdr:sp macro="" textlink="">
      <xdr:nvSpPr>
        <xdr:cNvPr id="10" name="TextBox 34">
          <a:extLst>
            <a:ext uri="{FF2B5EF4-FFF2-40B4-BE49-F238E27FC236}">
              <a16:creationId xmlns:a16="http://schemas.microsoft.com/office/drawing/2014/main" id="{AFB9BB51-4C27-8534-DD87-D31ED00B0BE4}"/>
            </a:ext>
          </a:extLst>
        </xdr:cNvPr>
        <xdr:cNvSpPr txBox="1"/>
      </xdr:nvSpPr>
      <xdr:spPr>
        <a:xfrm>
          <a:off x="34960" y="6530646"/>
          <a:ext cx="3156340" cy="523220"/>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CO" sz="2800"/>
            <a:t>NUESTRO EQUIPO</a:t>
          </a:r>
        </a:p>
      </xdr:txBody>
    </xdr:sp>
    <xdr:clientData/>
  </xdr:twoCellAnchor>
  <xdr:twoCellAnchor editAs="oneCell">
    <xdr:from>
      <xdr:col>0</xdr:col>
      <xdr:colOff>2514161</xdr:colOff>
      <xdr:row>39</xdr:row>
      <xdr:rowOff>158791</xdr:rowOff>
    </xdr:from>
    <xdr:to>
      <xdr:col>0</xdr:col>
      <xdr:colOff>4796067</xdr:colOff>
      <xdr:row>51</xdr:row>
      <xdr:rowOff>2297</xdr:rowOff>
    </xdr:to>
    <xdr:pic>
      <xdr:nvPicPr>
        <xdr:cNvPr id="11" name="Picture 10">
          <a:extLst>
            <a:ext uri="{FF2B5EF4-FFF2-40B4-BE49-F238E27FC236}">
              <a16:creationId xmlns:a16="http://schemas.microsoft.com/office/drawing/2014/main" id="{B2FC33B3-AB13-F6E7-9212-E6046DB5CFA3}"/>
            </a:ext>
          </a:extLst>
        </xdr:cNvPr>
        <xdr:cNvPicPr>
          <a:picLocks noChangeAspect="1"/>
        </xdr:cNvPicPr>
      </xdr:nvPicPr>
      <xdr:blipFill>
        <a:blip xmlns:r="http://schemas.openxmlformats.org/officeDocument/2006/relationships" r:embed="rId8"/>
        <a:stretch>
          <a:fillRect/>
        </a:stretch>
      </xdr:blipFill>
      <xdr:spPr>
        <a:xfrm>
          <a:off x="2514161" y="9925091"/>
          <a:ext cx="2281906" cy="2281906"/>
        </a:xfrm>
        <a:prstGeom prst="ellipse">
          <a:avLst/>
        </a:prstGeom>
        <a:ln>
          <a:noFill/>
        </a:ln>
        <a:effectLst>
          <a:softEdge rad="112500"/>
        </a:effectLst>
      </xdr:spPr>
    </xdr:pic>
    <xdr:clientData/>
  </xdr:twoCellAnchor>
  <xdr:twoCellAnchor editAs="oneCell">
    <xdr:from>
      <xdr:col>2</xdr:col>
      <xdr:colOff>25144</xdr:colOff>
      <xdr:row>41</xdr:row>
      <xdr:rowOff>112072</xdr:rowOff>
    </xdr:from>
    <xdr:to>
      <xdr:col>4</xdr:col>
      <xdr:colOff>420981</xdr:colOff>
      <xdr:row>51</xdr:row>
      <xdr:rowOff>138849</xdr:rowOff>
    </xdr:to>
    <xdr:pic>
      <xdr:nvPicPr>
        <xdr:cNvPr id="12" name="Picture 11">
          <a:extLst>
            <a:ext uri="{FF2B5EF4-FFF2-40B4-BE49-F238E27FC236}">
              <a16:creationId xmlns:a16="http://schemas.microsoft.com/office/drawing/2014/main" id="{E43E832A-B238-BCD7-6DDE-4B2C93C7212F}"/>
            </a:ext>
          </a:extLst>
        </xdr:cNvPr>
        <xdr:cNvPicPr>
          <a:picLocks noChangeAspect="1"/>
        </xdr:cNvPicPr>
      </xdr:nvPicPr>
      <xdr:blipFill>
        <a:blip xmlns:r="http://schemas.openxmlformats.org/officeDocument/2006/relationships" r:embed="rId9"/>
        <a:stretch>
          <a:fillRect/>
        </a:stretch>
      </xdr:blipFill>
      <xdr:spPr>
        <a:xfrm>
          <a:off x="7365744" y="10284772"/>
          <a:ext cx="2440537" cy="2058777"/>
        </a:xfrm>
        <a:prstGeom prst="rect">
          <a:avLst/>
        </a:prstGeom>
      </xdr:spPr>
    </xdr:pic>
    <xdr:clientData/>
  </xdr:twoCellAnchor>
  <xdr:twoCellAnchor>
    <xdr:from>
      <xdr:col>0</xdr:col>
      <xdr:colOff>304808</xdr:colOff>
      <xdr:row>37</xdr:row>
      <xdr:rowOff>125973</xdr:rowOff>
    </xdr:from>
    <xdr:to>
      <xdr:col>0</xdr:col>
      <xdr:colOff>2243651</xdr:colOff>
      <xdr:row>40</xdr:row>
      <xdr:rowOff>101148</xdr:rowOff>
    </xdr:to>
    <xdr:sp macro="" textlink="">
      <xdr:nvSpPr>
        <xdr:cNvPr id="13" name="TextBox 40">
          <a:extLst>
            <a:ext uri="{FF2B5EF4-FFF2-40B4-BE49-F238E27FC236}">
              <a16:creationId xmlns:a16="http://schemas.microsoft.com/office/drawing/2014/main" id="{9BA061AA-142C-ED19-CEDD-C6060F28CD3A}"/>
            </a:ext>
          </a:extLst>
        </xdr:cNvPr>
        <xdr:cNvSpPr txBox="1"/>
      </xdr:nvSpPr>
      <xdr:spPr>
        <a:xfrm>
          <a:off x="304808" y="9485873"/>
          <a:ext cx="1938843"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LILIANA MERCHÁN</a:t>
          </a:r>
        </a:p>
        <a:p>
          <a:pPr algn="ctr"/>
          <a:r>
            <a:rPr lang="en-CO" sz="1600"/>
            <a:t>Wedding Manager</a:t>
          </a:r>
        </a:p>
      </xdr:txBody>
    </xdr:sp>
    <xdr:clientData/>
  </xdr:twoCellAnchor>
  <xdr:twoCellAnchor>
    <xdr:from>
      <xdr:col>0</xdr:col>
      <xdr:colOff>2430386</xdr:colOff>
      <xdr:row>37</xdr:row>
      <xdr:rowOff>97897</xdr:rowOff>
    </xdr:from>
    <xdr:to>
      <xdr:col>0</xdr:col>
      <xdr:colOff>4944985</xdr:colOff>
      <xdr:row>40</xdr:row>
      <xdr:rowOff>73072</xdr:rowOff>
    </xdr:to>
    <xdr:sp macro="" textlink="">
      <xdr:nvSpPr>
        <xdr:cNvPr id="14" name="TextBox 41">
          <a:extLst>
            <a:ext uri="{FF2B5EF4-FFF2-40B4-BE49-F238E27FC236}">
              <a16:creationId xmlns:a16="http://schemas.microsoft.com/office/drawing/2014/main" id="{D1A63E42-8BD1-3684-844E-FCC9D58213F4}"/>
            </a:ext>
          </a:extLst>
        </xdr:cNvPr>
        <xdr:cNvSpPr txBox="1"/>
      </xdr:nvSpPr>
      <xdr:spPr>
        <a:xfrm>
          <a:off x="2430386" y="9457797"/>
          <a:ext cx="2514599"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JAIR SÁNCHEZ</a:t>
          </a:r>
        </a:p>
        <a:p>
          <a:pPr algn="ctr"/>
          <a:r>
            <a:rPr lang="en-CO" sz="1600"/>
            <a:t>Wedding Planner Master</a:t>
          </a:r>
        </a:p>
      </xdr:txBody>
    </xdr:sp>
    <xdr:clientData/>
  </xdr:twoCellAnchor>
  <xdr:twoCellAnchor>
    <xdr:from>
      <xdr:col>0</xdr:col>
      <xdr:colOff>0</xdr:colOff>
      <xdr:row>50</xdr:row>
      <xdr:rowOff>91220</xdr:rowOff>
    </xdr:from>
    <xdr:to>
      <xdr:col>0</xdr:col>
      <xdr:colOff>2514599</xdr:colOff>
      <xdr:row>53</xdr:row>
      <xdr:rowOff>66395</xdr:rowOff>
    </xdr:to>
    <xdr:sp macro="" textlink="">
      <xdr:nvSpPr>
        <xdr:cNvPr id="15" name="TextBox 42">
          <a:extLst>
            <a:ext uri="{FF2B5EF4-FFF2-40B4-BE49-F238E27FC236}">
              <a16:creationId xmlns:a16="http://schemas.microsoft.com/office/drawing/2014/main" id="{1E347725-D568-B638-62A4-A3AF0C2D3FD1}"/>
            </a:ext>
          </a:extLst>
        </xdr:cNvPr>
        <xdr:cNvSpPr txBox="1"/>
      </xdr:nvSpPr>
      <xdr:spPr>
        <a:xfrm>
          <a:off x="0" y="12092720"/>
          <a:ext cx="2514599"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MA FERNANDA RODRIGUEZ</a:t>
          </a:r>
        </a:p>
        <a:p>
          <a:pPr algn="ctr"/>
          <a:r>
            <a:rPr lang="en-CO" sz="1600"/>
            <a:t>Wedding Manager</a:t>
          </a:r>
        </a:p>
      </xdr:txBody>
    </xdr:sp>
    <xdr:clientData/>
  </xdr:twoCellAnchor>
  <xdr:twoCellAnchor>
    <xdr:from>
      <xdr:col>0</xdr:col>
      <xdr:colOff>2658993</xdr:colOff>
      <xdr:row>50</xdr:row>
      <xdr:rowOff>103250</xdr:rowOff>
    </xdr:from>
    <xdr:to>
      <xdr:col>0</xdr:col>
      <xdr:colOff>4597836</xdr:colOff>
      <xdr:row>53</xdr:row>
      <xdr:rowOff>78425</xdr:rowOff>
    </xdr:to>
    <xdr:sp macro="" textlink="">
      <xdr:nvSpPr>
        <xdr:cNvPr id="16" name="TextBox 43">
          <a:extLst>
            <a:ext uri="{FF2B5EF4-FFF2-40B4-BE49-F238E27FC236}">
              <a16:creationId xmlns:a16="http://schemas.microsoft.com/office/drawing/2014/main" id="{C39AD883-3525-D474-6445-2A364DC851BD}"/>
            </a:ext>
          </a:extLst>
        </xdr:cNvPr>
        <xdr:cNvSpPr txBox="1"/>
      </xdr:nvSpPr>
      <xdr:spPr>
        <a:xfrm>
          <a:off x="2658993" y="12104750"/>
          <a:ext cx="1938843"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NICOLE PADILLA</a:t>
          </a:r>
        </a:p>
        <a:p>
          <a:pPr algn="ctr"/>
          <a:r>
            <a:rPr lang="en-CO" sz="1600"/>
            <a:t>Wedding Manager</a:t>
          </a:r>
        </a:p>
      </xdr:txBody>
    </xdr:sp>
    <xdr:clientData/>
  </xdr:twoCellAnchor>
  <xdr:twoCellAnchor>
    <xdr:from>
      <xdr:col>0</xdr:col>
      <xdr:colOff>5109431</xdr:colOff>
      <xdr:row>50</xdr:row>
      <xdr:rowOff>123301</xdr:rowOff>
    </xdr:from>
    <xdr:to>
      <xdr:col>1</xdr:col>
      <xdr:colOff>88674</xdr:colOff>
      <xdr:row>53</xdr:row>
      <xdr:rowOff>98476</xdr:rowOff>
    </xdr:to>
    <xdr:sp macro="" textlink="">
      <xdr:nvSpPr>
        <xdr:cNvPr id="17" name="TextBox 44">
          <a:extLst>
            <a:ext uri="{FF2B5EF4-FFF2-40B4-BE49-F238E27FC236}">
              <a16:creationId xmlns:a16="http://schemas.microsoft.com/office/drawing/2014/main" id="{E50150D3-AD82-4FED-1915-5F7744C4FF4D}"/>
            </a:ext>
          </a:extLst>
        </xdr:cNvPr>
        <xdr:cNvSpPr txBox="1"/>
      </xdr:nvSpPr>
      <xdr:spPr>
        <a:xfrm>
          <a:off x="5109431" y="12124801"/>
          <a:ext cx="1938843"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GERMÁN GONZÁLEZ</a:t>
          </a:r>
        </a:p>
        <a:p>
          <a:pPr algn="ctr"/>
          <a:r>
            <a:rPr lang="en-CO" sz="1600"/>
            <a:t>Wedding Manager</a:t>
          </a:r>
        </a:p>
      </xdr:txBody>
    </xdr:sp>
    <xdr:clientData/>
  </xdr:twoCellAnchor>
  <xdr:twoCellAnchor>
    <xdr:from>
      <xdr:col>0</xdr:col>
      <xdr:colOff>4880825</xdr:colOff>
      <xdr:row>37</xdr:row>
      <xdr:rowOff>93884</xdr:rowOff>
    </xdr:from>
    <xdr:to>
      <xdr:col>2</xdr:col>
      <xdr:colOff>54824</xdr:colOff>
      <xdr:row>40</xdr:row>
      <xdr:rowOff>69059</xdr:rowOff>
    </xdr:to>
    <xdr:sp macro="" textlink="">
      <xdr:nvSpPr>
        <xdr:cNvPr id="18" name="TextBox 45">
          <a:extLst>
            <a:ext uri="{FF2B5EF4-FFF2-40B4-BE49-F238E27FC236}">
              <a16:creationId xmlns:a16="http://schemas.microsoft.com/office/drawing/2014/main" id="{7071DA29-C243-0EFF-10D0-59397AA069E3}"/>
            </a:ext>
          </a:extLst>
        </xdr:cNvPr>
        <xdr:cNvSpPr txBox="1"/>
      </xdr:nvSpPr>
      <xdr:spPr>
        <a:xfrm>
          <a:off x="4880825" y="9453784"/>
          <a:ext cx="2514599"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ALEJANDRA HUERTAS</a:t>
          </a:r>
        </a:p>
        <a:p>
          <a:pPr algn="ctr"/>
          <a:r>
            <a:rPr lang="en-CO" sz="1600"/>
            <a:t>Wedding Planner</a:t>
          </a:r>
        </a:p>
      </xdr:txBody>
    </xdr:sp>
    <xdr:clientData/>
  </xdr:twoCellAnchor>
  <xdr:twoCellAnchor>
    <xdr:from>
      <xdr:col>1</xdr:col>
      <xdr:colOff>371660</xdr:colOff>
      <xdr:row>37</xdr:row>
      <xdr:rowOff>101900</xdr:rowOff>
    </xdr:from>
    <xdr:to>
      <xdr:col>4</xdr:col>
      <xdr:colOff>460559</xdr:colOff>
      <xdr:row>40</xdr:row>
      <xdr:rowOff>77075</xdr:rowOff>
    </xdr:to>
    <xdr:sp macro="" textlink="">
      <xdr:nvSpPr>
        <xdr:cNvPr id="19" name="TextBox 46">
          <a:extLst>
            <a:ext uri="{FF2B5EF4-FFF2-40B4-BE49-F238E27FC236}">
              <a16:creationId xmlns:a16="http://schemas.microsoft.com/office/drawing/2014/main" id="{65812408-F8F4-96BA-623B-10B2EAED939A}"/>
            </a:ext>
          </a:extLst>
        </xdr:cNvPr>
        <xdr:cNvSpPr txBox="1"/>
      </xdr:nvSpPr>
      <xdr:spPr>
        <a:xfrm>
          <a:off x="7331260" y="9461800"/>
          <a:ext cx="2514599" cy="584775"/>
        </a:xfrm>
        <a:prstGeom prst="rect">
          <a:avLst/>
        </a:prstGeom>
        <a:noFill/>
      </xdr:spPr>
      <xdr:txBody>
        <a:bodyPr wrap="square" rtlCol="0">
          <a:spAutoFit/>
        </a:bodyPr>
        <a:lstStyle>
          <a:defPPr>
            <a:defRPr lang="en-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CO" sz="1600"/>
            <a:t>SOFIA SÁNCHEZ</a:t>
          </a:r>
        </a:p>
        <a:p>
          <a:pPr algn="ctr"/>
          <a:r>
            <a:rPr lang="en-CO" sz="1600"/>
            <a:t>Wedding Planner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lacapillagroup/" TargetMode="External"/><Relationship Id="rId2" Type="http://schemas.openxmlformats.org/officeDocument/2006/relationships/hyperlink" Target="http://www.show-rent.com/" TargetMode="External"/><Relationship Id="rId1" Type="http://schemas.openxmlformats.org/officeDocument/2006/relationships/hyperlink" Target="http://www.bodaslacapilla.com/" TargetMode="External"/><Relationship Id="rId5" Type="http://schemas.openxmlformats.org/officeDocument/2006/relationships/drawing" Target="../drawings/drawing1.xml"/><Relationship Id="rId4" Type="http://schemas.openxmlformats.org/officeDocument/2006/relationships/hyperlink" Target="https://www.instagram.com/lacapillagroup/"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A9C1-6140-584E-ADB0-6F57F3DA6421}">
  <dimension ref="A1:AV689"/>
  <sheetViews>
    <sheetView showGridLines="0" tabSelected="1" topLeftCell="A55" zoomScale="110" zoomScaleNormal="110" workbookViewId="0">
      <selection activeCell="B13" sqref="B13"/>
    </sheetView>
  </sheetViews>
  <sheetFormatPr baseColWidth="10" defaultColWidth="14.5" defaultRowHeight="15" customHeight="1"/>
  <cols>
    <col min="1" max="1" width="47.6640625" style="121" customWidth="1"/>
    <col min="2" max="2" width="10.6640625" style="121" customWidth="1"/>
    <col min="3" max="3" width="15.33203125" style="121" customWidth="1"/>
    <col min="4" max="4" width="19.1640625" style="121" customWidth="1"/>
    <col min="5" max="5" width="36.33203125" style="121" bestFit="1" customWidth="1"/>
    <col min="6" max="6" width="10" style="121" hidden="1" customWidth="1"/>
    <col min="7" max="7" width="11.1640625" style="121" hidden="1" customWidth="1"/>
    <col min="8" max="8" width="13" style="121" hidden="1" customWidth="1"/>
    <col min="9" max="10" width="9.1640625" style="121" hidden="1" customWidth="1"/>
    <col min="11" max="11" width="3.33203125" style="123" hidden="1" customWidth="1"/>
    <col min="12" max="13" width="0.1640625" style="123" hidden="1" customWidth="1"/>
    <col min="14" max="14" width="5.6640625" style="123" hidden="1" customWidth="1"/>
    <col min="15" max="15" width="4.1640625" style="123" hidden="1" customWidth="1"/>
    <col min="16" max="16" width="8" style="123" customWidth="1"/>
    <col min="17" max="17" width="7" style="123" customWidth="1"/>
    <col min="18" max="18" width="5.33203125" style="123" customWidth="1"/>
    <col min="19" max="19" width="2.5" style="123" customWidth="1"/>
    <col min="20" max="20" width="9.1640625" style="123" customWidth="1"/>
    <col min="21" max="21" width="2" style="123" customWidth="1"/>
    <col min="22" max="48" width="14.5" style="123"/>
    <col min="49" max="16384" width="14.5" style="121"/>
  </cols>
  <sheetData>
    <row r="1" spans="1:48" ht="24" customHeight="1">
      <c r="F1" s="122"/>
      <c r="G1" s="122"/>
      <c r="H1" s="122"/>
      <c r="I1" s="122"/>
      <c r="J1" s="122"/>
    </row>
    <row r="2" spans="1:48" s="123" customFormat="1" ht="15" customHeight="1">
      <c r="A2" s="121"/>
      <c r="B2" s="121"/>
      <c r="C2" s="121"/>
      <c r="D2" s="121"/>
      <c r="E2" s="121"/>
      <c r="F2" s="124"/>
      <c r="G2" s="124"/>
      <c r="H2" s="124"/>
      <c r="I2" s="124"/>
      <c r="J2" s="124"/>
    </row>
    <row r="3" spans="1:48" s="123" customFormat="1" ht="13" customHeight="1">
      <c r="A3" s="121"/>
      <c r="B3" s="121"/>
      <c r="C3" s="121"/>
      <c r="D3" s="121"/>
      <c r="E3" s="121"/>
      <c r="F3" s="124"/>
      <c r="G3" s="124"/>
      <c r="H3" s="124"/>
      <c r="I3" s="124"/>
      <c r="J3" s="124"/>
    </row>
    <row r="4" spans="1:48" s="123" customFormat="1" ht="16" customHeight="1">
      <c r="A4" s="121"/>
      <c r="B4" s="121"/>
      <c r="C4" s="121"/>
      <c r="D4" s="125"/>
      <c r="E4" s="121"/>
      <c r="F4" s="124"/>
      <c r="G4" s="124"/>
      <c r="H4" s="124"/>
      <c r="I4" s="124"/>
      <c r="J4" s="124"/>
    </row>
    <row r="5" spans="1:48" s="123" customFormat="1" ht="92" customHeight="1">
      <c r="A5" s="121"/>
      <c r="B5" s="386" t="s">
        <v>379</v>
      </c>
      <c r="C5" s="121"/>
      <c r="D5" s="224"/>
      <c r="E5" s="121"/>
      <c r="F5" s="124"/>
      <c r="G5" s="124"/>
      <c r="H5" s="124"/>
      <c r="I5" s="124"/>
      <c r="J5" s="124"/>
    </row>
    <row r="6" spans="1:48" s="123" customFormat="1" ht="21" customHeight="1">
      <c r="A6" s="385" t="s">
        <v>381</v>
      </c>
      <c r="B6" s="121"/>
      <c r="C6" s="121"/>
      <c r="D6" s="121"/>
      <c r="E6" s="121"/>
      <c r="F6" s="124"/>
      <c r="G6" s="124"/>
      <c r="H6" s="124"/>
      <c r="I6" s="124"/>
      <c r="J6" s="124"/>
    </row>
    <row r="7" spans="1:48" s="123" customFormat="1" ht="43" customHeight="1">
      <c r="A7" s="387" t="s">
        <v>380</v>
      </c>
      <c r="B7" s="388"/>
      <c r="C7" s="388"/>
      <c r="D7" s="388"/>
      <c r="E7" s="388"/>
      <c r="F7" s="124"/>
      <c r="G7" s="124"/>
      <c r="H7" s="124"/>
      <c r="I7" s="124"/>
      <c r="J7" s="124"/>
    </row>
    <row r="8" spans="1:48" s="123" customFormat="1" ht="96" customHeight="1">
      <c r="A8" s="394" t="s">
        <v>383</v>
      </c>
      <c r="B8" s="394"/>
      <c r="C8" s="394"/>
      <c r="D8" s="394"/>
      <c r="E8" s="394"/>
      <c r="F8" s="124"/>
      <c r="G8" s="124"/>
      <c r="H8" s="124"/>
      <c r="I8" s="124"/>
      <c r="J8" s="124"/>
    </row>
    <row r="9" spans="1:48" s="123" customFormat="1" ht="50" customHeight="1">
      <c r="A9" s="392" t="s">
        <v>349</v>
      </c>
      <c r="B9" s="393"/>
      <c r="C9" s="393"/>
      <c r="D9" s="393"/>
      <c r="E9" s="393"/>
      <c r="F9" s="124"/>
      <c r="G9" s="124"/>
      <c r="H9" s="124"/>
      <c r="I9" s="124"/>
      <c r="J9" s="124"/>
    </row>
    <row r="10" spans="1:48" s="123" customFormat="1" ht="18">
      <c r="A10" s="123" t="s">
        <v>350</v>
      </c>
      <c r="B10" s="225" t="s">
        <v>342</v>
      </c>
      <c r="C10" s="226"/>
      <c r="D10" s="226"/>
      <c r="E10" s="227"/>
      <c r="F10" s="124"/>
      <c r="G10" s="124"/>
      <c r="H10" s="124"/>
      <c r="I10" s="124"/>
      <c r="J10" s="124"/>
    </row>
    <row r="11" spans="1:48" s="123" customFormat="1" ht="77">
      <c r="A11" s="228" t="s">
        <v>0</v>
      </c>
      <c r="B11" s="229"/>
      <c r="C11" s="230"/>
      <c r="D11" s="381"/>
      <c r="E11" s="227"/>
      <c r="F11" s="124"/>
      <c r="G11" s="124"/>
      <c r="H11" s="124"/>
      <c r="I11" s="124"/>
      <c r="J11" s="124"/>
    </row>
    <row r="12" spans="1:48" ht="23">
      <c r="A12" s="228" t="s">
        <v>1</v>
      </c>
      <c r="B12" s="376">
        <v>100</v>
      </c>
      <c r="C12" s="231"/>
      <c r="D12" s="382"/>
      <c r="E12" s="227"/>
      <c r="F12" s="122"/>
      <c r="G12" s="122"/>
      <c r="H12" s="122"/>
      <c r="I12" s="122"/>
      <c r="J12" s="122"/>
    </row>
    <row r="13" spans="1:48" s="234" customFormat="1" ht="18">
      <c r="A13" s="228" t="s">
        <v>2</v>
      </c>
      <c r="B13" s="232"/>
      <c r="C13" s="231"/>
      <c r="D13" s="126"/>
      <c r="E13" s="227"/>
      <c r="F13" s="233"/>
      <c r="G13" s="233"/>
      <c r="H13" s="233"/>
      <c r="I13" s="233"/>
      <c r="J13" s="233"/>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row>
    <row r="14" spans="1:48" s="234" customFormat="1" ht="18">
      <c r="A14" s="228" t="s">
        <v>3</v>
      </c>
      <c r="B14" s="235"/>
      <c r="C14" s="231"/>
      <c r="D14" s="379" t="s">
        <v>372</v>
      </c>
      <c r="E14" s="128" t="s">
        <v>281</v>
      </c>
      <c r="F14" s="233"/>
      <c r="G14" s="233"/>
      <c r="H14" s="233"/>
      <c r="I14" s="233"/>
      <c r="J14" s="233"/>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row>
    <row r="15" spans="1:48" ht="18">
      <c r="A15" s="123" t="s">
        <v>4</v>
      </c>
      <c r="B15" s="236"/>
      <c r="C15" s="236"/>
      <c r="D15" s="379" t="s">
        <v>371</v>
      </c>
      <c r="E15" s="125" t="s">
        <v>351</v>
      </c>
      <c r="F15" s="122"/>
      <c r="G15" s="122"/>
      <c r="H15" s="122"/>
      <c r="I15" s="122"/>
      <c r="J15" s="122"/>
    </row>
    <row r="16" spans="1:48" s="234" customFormat="1" ht="18">
      <c r="A16" s="229" t="s">
        <v>5</v>
      </c>
      <c r="B16" s="237"/>
      <c r="C16" s="238"/>
      <c r="D16" s="239" t="s">
        <v>370</v>
      </c>
      <c r="E16" s="384" t="s">
        <v>367</v>
      </c>
      <c r="F16" s="233"/>
      <c r="G16" s="233"/>
      <c r="H16" s="233"/>
      <c r="I16" s="233"/>
      <c r="J16" s="233"/>
      <c r="K16" s="129"/>
      <c r="L16" s="129"/>
      <c r="M16" s="129"/>
      <c r="N16" s="129"/>
      <c r="O16" s="129"/>
      <c r="P16" s="129"/>
      <c r="Q16" s="129"/>
      <c r="R16" s="129"/>
      <c r="S16" s="129"/>
      <c r="T16" s="129"/>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row>
    <row r="17" spans="1:20" ht="16">
      <c r="A17" s="240" t="s">
        <v>6</v>
      </c>
      <c r="B17" s="241"/>
      <c r="C17" s="238"/>
      <c r="D17" s="231" t="s">
        <v>369</v>
      </c>
      <c r="E17" s="383" t="s">
        <v>368</v>
      </c>
      <c r="F17" s="122"/>
      <c r="G17" s="122"/>
      <c r="H17" s="122"/>
      <c r="I17" s="122"/>
      <c r="J17" s="122"/>
      <c r="K17" s="124"/>
      <c r="L17" s="124"/>
      <c r="M17" s="124"/>
      <c r="N17" s="124"/>
      <c r="O17" s="124"/>
      <c r="P17" s="124"/>
      <c r="Q17" s="124"/>
      <c r="R17" s="124"/>
      <c r="S17" s="124"/>
      <c r="T17" s="124"/>
    </row>
    <row r="18" spans="1:20" s="127" customFormat="1" ht="10" customHeight="1">
      <c r="A18" s="242"/>
      <c r="B18" s="243"/>
      <c r="C18" s="244"/>
      <c r="D18" s="245"/>
      <c r="E18" s="246"/>
    </row>
    <row r="19" spans="1:20" s="127" customFormat="1" ht="23">
      <c r="A19" s="375" t="s">
        <v>302</v>
      </c>
      <c r="B19" s="133"/>
      <c r="C19" s="247"/>
      <c r="D19" s="134"/>
      <c r="E19" s="248">
        <f>SUM(CEREMONIA!D21)</f>
        <v>649900</v>
      </c>
    </row>
    <row r="20" spans="1:20" s="127" customFormat="1" ht="23">
      <c r="A20" s="367"/>
    </row>
    <row r="21" spans="1:20" s="127" customFormat="1" ht="23">
      <c r="A21" s="374" t="s">
        <v>282</v>
      </c>
      <c r="B21" s="249"/>
      <c r="C21" s="250"/>
      <c r="D21" s="251"/>
      <c r="E21" s="248">
        <f>SUM('COCTEL		'!D20)</f>
        <v>0</v>
      </c>
      <c r="F21" s="129"/>
      <c r="G21" s="129"/>
      <c r="H21" s="129"/>
      <c r="I21" s="129"/>
      <c r="J21" s="129"/>
      <c r="K21" s="129"/>
      <c r="L21" s="129"/>
      <c r="M21" s="129"/>
      <c r="N21" s="129"/>
      <c r="O21" s="129"/>
      <c r="P21" s="129"/>
      <c r="Q21" s="129"/>
      <c r="R21" s="129"/>
      <c r="S21" s="129"/>
      <c r="T21" s="129"/>
    </row>
    <row r="22" spans="1:20" s="234" customFormat="1" ht="23">
      <c r="A22" s="252"/>
      <c r="B22" s="253"/>
      <c r="C22" s="254"/>
      <c r="D22" s="255"/>
      <c r="E22" s="256"/>
    </row>
    <row r="23" spans="1:20" s="127" customFormat="1" ht="23">
      <c r="A23" s="373" t="s">
        <v>39</v>
      </c>
      <c r="B23" s="249"/>
      <c r="C23" s="250"/>
      <c r="D23" s="251"/>
      <c r="E23" s="248">
        <f>SUM(LOBBY!D17)</f>
        <v>129900</v>
      </c>
      <c r="F23" s="129"/>
      <c r="G23" s="129"/>
      <c r="H23" s="129"/>
      <c r="I23" s="129"/>
      <c r="J23" s="129"/>
      <c r="K23" s="129"/>
      <c r="L23" s="129"/>
      <c r="M23" s="129"/>
      <c r="N23" s="129"/>
      <c r="O23" s="129"/>
      <c r="P23" s="129"/>
      <c r="Q23" s="129"/>
      <c r="R23" s="129"/>
      <c r="S23" s="129"/>
      <c r="T23" s="129"/>
    </row>
    <row r="24" spans="1:20" ht="15" customHeight="1">
      <c r="A24" s="257"/>
      <c r="E24" s="257"/>
    </row>
    <row r="25" spans="1:20" s="127" customFormat="1" ht="23">
      <c r="A25" s="373" t="s">
        <v>354</v>
      </c>
      <c r="B25" s="249"/>
      <c r="C25" s="250"/>
      <c r="D25" s="251"/>
      <c r="E25" s="258">
        <f>SUM(RECEPCIÓN!D60)</f>
        <v>3213650</v>
      </c>
      <c r="F25" s="129"/>
      <c r="G25" s="129"/>
      <c r="H25" s="129"/>
      <c r="I25" s="129"/>
      <c r="J25" s="129"/>
      <c r="K25" s="129"/>
      <c r="L25" s="129"/>
      <c r="M25" s="129"/>
      <c r="N25" s="129"/>
      <c r="O25" s="129"/>
      <c r="P25" s="129"/>
      <c r="Q25" s="129"/>
      <c r="R25" s="129"/>
      <c r="S25" s="129"/>
      <c r="T25" s="129"/>
    </row>
    <row r="26" spans="1:20" s="127" customFormat="1" ht="23">
      <c r="A26" s="259"/>
      <c r="B26" s="131"/>
      <c r="C26" s="132"/>
      <c r="D26" s="132"/>
      <c r="E26" s="259"/>
      <c r="F26" s="129"/>
      <c r="G26" s="129"/>
      <c r="H26" s="129"/>
      <c r="I26" s="129"/>
      <c r="J26" s="129"/>
      <c r="K26" s="129"/>
      <c r="L26" s="129"/>
      <c r="M26" s="129"/>
      <c r="N26" s="129"/>
      <c r="O26" s="129"/>
      <c r="P26" s="129"/>
      <c r="Q26" s="129"/>
      <c r="R26" s="129"/>
      <c r="S26" s="129"/>
      <c r="T26" s="129"/>
    </row>
    <row r="27" spans="1:20" s="127" customFormat="1" ht="23">
      <c r="A27" s="372" t="s">
        <v>111</v>
      </c>
      <c r="B27" s="133"/>
      <c r="C27" s="134"/>
      <c r="D27" s="134"/>
      <c r="E27" s="260">
        <f>SUM(CATERING!D43)</f>
        <v>10702000</v>
      </c>
      <c r="F27" s="129"/>
      <c r="G27" s="129"/>
      <c r="H27" s="129"/>
      <c r="I27" s="129"/>
      <c r="J27" s="129"/>
      <c r="K27" s="129"/>
      <c r="L27" s="129"/>
      <c r="M27" s="129"/>
      <c r="N27" s="129"/>
      <c r="O27" s="129"/>
      <c r="P27" s="129"/>
      <c r="Q27" s="129"/>
      <c r="R27" s="129"/>
      <c r="S27" s="129"/>
      <c r="T27" s="129"/>
    </row>
    <row r="28" spans="1:20" s="127" customFormat="1" ht="23">
      <c r="A28" s="259"/>
      <c r="B28" s="146"/>
      <c r="C28" s="132"/>
      <c r="D28" s="147"/>
      <c r="E28" s="259"/>
      <c r="F28" s="129"/>
      <c r="G28" s="129"/>
      <c r="H28" s="129"/>
      <c r="I28" s="129"/>
      <c r="J28" s="129"/>
      <c r="K28" s="129"/>
      <c r="L28" s="129"/>
      <c r="M28" s="129"/>
      <c r="N28" s="129"/>
      <c r="O28" s="129"/>
      <c r="P28" s="129"/>
      <c r="Q28" s="129"/>
      <c r="R28" s="129"/>
      <c r="S28" s="129"/>
      <c r="T28" s="129"/>
    </row>
    <row r="29" spans="1:20" s="127" customFormat="1" ht="23">
      <c r="A29" s="372" t="s">
        <v>146</v>
      </c>
      <c r="B29" s="261"/>
      <c r="C29" s="134"/>
      <c r="D29" s="134"/>
      <c r="E29" s="262">
        <f>SUM(PONQUE!D14)</f>
        <v>1190000</v>
      </c>
      <c r="F29" s="129"/>
      <c r="G29" s="129"/>
      <c r="H29" s="129"/>
      <c r="I29" s="129"/>
      <c r="J29" s="129"/>
      <c r="K29" s="129"/>
      <c r="L29" s="129"/>
      <c r="M29" s="129"/>
      <c r="N29" s="129"/>
      <c r="O29" s="129"/>
      <c r="P29" s="129"/>
      <c r="Q29" s="129"/>
      <c r="R29" s="129"/>
      <c r="S29" s="129"/>
      <c r="T29" s="129"/>
    </row>
    <row r="30" spans="1:20" s="127" customFormat="1" ht="23">
      <c r="A30" s="368"/>
      <c r="B30" s="263"/>
      <c r="C30" s="264"/>
      <c r="D30" s="147"/>
      <c r="F30" s="265"/>
      <c r="G30" s="265"/>
      <c r="H30" s="265"/>
      <c r="I30" s="265"/>
      <c r="J30" s="265"/>
      <c r="K30" s="129"/>
      <c r="L30" s="129"/>
      <c r="M30" s="129"/>
      <c r="N30" s="129"/>
      <c r="O30" s="129"/>
      <c r="P30" s="129"/>
      <c r="Q30" s="129"/>
      <c r="R30" s="129"/>
      <c r="S30" s="129"/>
      <c r="T30" s="129"/>
    </row>
    <row r="31" spans="1:20" s="127" customFormat="1" ht="23">
      <c r="A31" s="366" t="s">
        <v>158</v>
      </c>
      <c r="B31" s="133"/>
      <c r="C31" s="134"/>
      <c r="D31" s="134"/>
      <c r="E31" s="260">
        <f>SUM('LICORES-MEZCLADORES'!D9)</f>
        <v>1190000</v>
      </c>
      <c r="F31" s="129"/>
      <c r="G31" s="129"/>
      <c r="H31" s="129"/>
      <c r="I31" s="129"/>
      <c r="J31" s="129"/>
    </row>
    <row r="32" spans="1:20" s="127" customFormat="1" ht="23">
      <c r="A32" s="369"/>
      <c r="B32" s="266"/>
      <c r="C32" s="138"/>
      <c r="D32" s="147"/>
      <c r="E32" s="132"/>
      <c r="F32" s="129"/>
      <c r="G32" s="129"/>
      <c r="H32" s="129"/>
      <c r="I32" s="129"/>
      <c r="J32" s="129"/>
    </row>
    <row r="33" spans="1:13" s="127" customFormat="1" ht="23">
      <c r="A33" s="371" t="s">
        <v>165</v>
      </c>
      <c r="B33" s="133"/>
      <c r="C33" s="134"/>
      <c r="D33" s="134"/>
      <c r="E33" s="260">
        <f>SUM(PRODUCCIÓN!$D$24)</f>
        <v>2870000</v>
      </c>
      <c r="F33" s="129"/>
      <c r="G33" s="129"/>
      <c r="H33" s="129"/>
      <c r="I33" s="129"/>
      <c r="J33" s="129"/>
    </row>
    <row r="34" spans="1:13" s="127" customFormat="1" ht="23">
      <c r="A34" s="257"/>
      <c r="B34" s="146"/>
      <c r="C34" s="147"/>
      <c r="D34" s="147"/>
      <c r="E34" s="147"/>
      <c r="F34" s="129"/>
      <c r="G34" s="129"/>
      <c r="H34" s="129"/>
      <c r="I34" s="129"/>
      <c r="J34" s="129"/>
    </row>
    <row r="35" spans="1:13" s="127" customFormat="1" ht="23">
      <c r="A35" s="372" t="s">
        <v>185</v>
      </c>
      <c r="B35" s="166"/>
      <c r="C35" s="167"/>
      <c r="D35" s="167"/>
      <c r="E35" s="260">
        <f>SUM('TIPS '!C33)</f>
        <v>0</v>
      </c>
      <c r="F35" s="129"/>
      <c r="G35" s="129"/>
      <c r="H35" s="129"/>
      <c r="I35" s="129"/>
      <c r="J35" s="129"/>
    </row>
    <row r="36" spans="1:13" s="127" customFormat="1" ht="23">
      <c r="A36" s="259"/>
      <c r="B36" s="131"/>
      <c r="C36" s="132"/>
      <c r="D36" s="132"/>
      <c r="E36" s="129"/>
    </row>
    <row r="37" spans="1:13" s="127" customFormat="1" ht="23">
      <c r="A37" s="370" t="s">
        <v>362</v>
      </c>
      <c r="B37" s="311"/>
      <c r="C37" s="312"/>
      <c r="D37" s="274"/>
      <c r="E37" s="313">
        <f>SUM(E19:E36)</f>
        <v>19945450</v>
      </c>
    </row>
    <row r="38" spans="1:13" s="127" customFormat="1" ht="23">
      <c r="A38" s="318"/>
      <c r="B38" s="269"/>
      <c r="C38" s="270"/>
      <c r="D38" s="271"/>
      <c r="E38" s="272"/>
    </row>
    <row r="39" spans="1:13" s="127" customFormat="1" ht="23">
      <c r="A39" s="267" t="s">
        <v>361</v>
      </c>
      <c r="B39" s="364"/>
      <c r="C39" s="268"/>
      <c r="D39" s="268"/>
      <c r="E39" s="365">
        <v>0</v>
      </c>
    </row>
    <row r="40" spans="1:13" s="127" customFormat="1" ht="23">
      <c r="A40" s="371" t="s">
        <v>359</v>
      </c>
      <c r="B40" s="364"/>
      <c r="C40" s="268"/>
      <c r="D40" s="268"/>
      <c r="E40" s="365">
        <f>SUM(FLORES!D33)</f>
        <v>0</v>
      </c>
    </row>
    <row r="41" spans="1:13" s="127" customFormat="1" ht="23">
      <c r="A41" s="371" t="s">
        <v>360</v>
      </c>
      <c r="B41" s="364"/>
      <c r="C41" s="268"/>
      <c r="D41" s="268"/>
      <c r="E41" s="365">
        <f>SUM(MUSICA!D43)</f>
        <v>0</v>
      </c>
    </row>
    <row r="42" spans="1:13" s="127" customFormat="1" ht="23">
      <c r="A42" s="371" t="s">
        <v>357</v>
      </c>
      <c r="B42" s="364"/>
      <c r="C42" s="268"/>
      <c r="D42" s="268"/>
      <c r="E42" s="310">
        <f>SUM(PERSONAL!D21)</f>
        <v>5545990</v>
      </c>
    </row>
    <row r="43" spans="1:13" s="123" customFormat="1" ht="23">
      <c r="A43" s="370" t="s">
        <v>358</v>
      </c>
      <c r="B43" s="273"/>
      <c r="C43" s="274"/>
      <c r="D43" s="275"/>
      <c r="E43" s="313">
        <f>SUM(E37+E39+E42)</f>
        <v>25491440</v>
      </c>
      <c r="F43" s="127"/>
      <c r="G43" s="127"/>
      <c r="H43" s="127"/>
      <c r="I43" s="127"/>
      <c r="J43" s="127"/>
      <c r="K43" s="127"/>
      <c r="L43" s="127"/>
      <c r="M43" s="127"/>
    </row>
    <row r="44" spans="1:13" ht="23">
      <c r="A44" s="276"/>
      <c r="B44" s="277"/>
      <c r="C44" s="278"/>
      <c r="D44" s="279"/>
      <c r="E44" s="314" t="s">
        <v>219</v>
      </c>
      <c r="F44" s="127"/>
      <c r="G44" s="127"/>
      <c r="H44" s="127"/>
      <c r="I44" s="127"/>
      <c r="J44" s="127"/>
      <c r="K44" s="127"/>
      <c r="L44" s="127"/>
      <c r="M44" s="127"/>
    </row>
    <row r="45" spans="1:13" s="127" customFormat="1" ht="23">
      <c r="A45" s="378" t="s">
        <v>386</v>
      </c>
      <c r="B45" s="287"/>
      <c r="C45" s="288"/>
      <c r="D45" s="289"/>
      <c r="E45" s="124"/>
    </row>
    <row r="46" spans="1:13" s="127" customFormat="1" ht="18">
      <c r="A46" s="377" t="s">
        <v>363</v>
      </c>
      <c r="B46" s="291"/>
      <c r="C46" s="377" t="s">
        <v>365</v>
      </c>
      <c r="D46" s="293"/>
      <c r="E46" s="377" t="s">
        <v>384</v>
      </c>
    </row>
    <row r="47" spans="1:13" s="127" customFormat="1" ht="18">
      <c r="A47" s="377" t="s">
        <v>364</v>
      </c>
      <c r="B47" s="291"/>
      <c r="C47" s="377" t="s">
        <v>382</v>
      </c>
      <c r="D47" s="293"/>
      <c r="E47" s="389" t="s">
        <v>385</v>
      </c>
    </row>
    <row r="48" spans="1:13" s="127" customFormat="1" ht="108" customHeight="1">
      <c r="A48" s="290"/>
      <c r="B48" s="291"/>
      <c r="C48" s="292"/>
      <c r="D48" s="293"/>
      <c r="E48" s="294"/>
    </row>
    <row r="49" spans="1:13" s="127" customFormat="1" ht="26">
      <c r="A49" s="295" t="s">
        <v>295</v>
      </c>
      <c r="B49" s="296"/>
      <c r="C49" s="297"/>
    </row>
    <row r="50" spans="1:13" s="127" customFormat="1" ht="18">
      <c r="A50" s="225" t="s">
        <v>275</v>
      </c>
      <c r="B50" s="298"/>
      <c r="C50" s="298"/>
      <c r="D50" s="159"/>
      <c r="E50" s="299"/>
    </row>
    <row r="51" spans="1:13" s="127" customFormat="1" ht="18">
      <c r="A51" s="230" t="s">
        <v>330</v>
      </c>
      <c r="D51" s="132"/>
      <c r="E51" s="129"/>
    </row>
    <row r="52" spans="1:13" s="127" customFormat="1" ht="18">
      <c r="A52" s="300" t="s">
        <v>366</v>
      </c>
      <c r="B52" s="131"/>
      <c r="C52" s="131"/>
      <c r="D52" s="132"/>
      <c r="E52" s="129"/>
    </row>
    <row r="53" spans="1:13" s="127" customFormat="1" ht="18">
      <c r="A53" s="301" t="s">
        <v>276</v>
      </c>
      <c r="B53" s="302"/>
      <c r="C53" s="303"/>
      <c r="D53" s="132"/>
      <c r="E53" s="129"/>
    </row>
    <row r="54" spans="1:13" s="127" customFormat="1" ht="18">
      <c r="A54" s="301" t="s">
        <v>277</v>
      </c>
      <c r="B54" s="302"/>
      <c r="C54" s="303"/>
      <c r="D54" s="132"/>
      <c r="E54" s="129"/>
    </row>
    <row r="55" spans="1:13" s="127" customFormat="1" ht="18">
      <c r="A55" s="301" t="s">
        <v>278</v>
      </c>
      <c r="B55" s="302"/>
      <c r="C55" s="303"/>
      <c r="D55" s="132"/>
    </row>
    <row r="56" spans="1:13" s="127" customFormat="1" ht="18">
      <c r="B56" s="296"/>
      <c r="C56" s="226"/>
      <c r="D56" s="226"/>
    </row>
    <row r="57" spans="1:13" s="127" customFormat="1" ht="18">
      <c r="A57" s="127" t="s">
        <v>279</v>
      </c>
      <c r="B57" s="296"/>
      <c r="C57" s="226"/>
      <c r="D57" s="226"/>
    </row>
    <row r="58" spans="1:13" s="127" customFormat="1" ht="18">
      <c r="A58" s="127" t="s">
        <v>301</v>
      </c>
      <c r="B58" s="296"/>
      <c r="C58" s="226"/>
      <c r="D58" s="226"/>
    </row>
    <row r="59" spans="1:13" s="127" customFormat="1" ht="23">
      <c r="A59" s="390"/>
      <c r="B59" s="391"/>
      <c r="C59" s="391"/>
      <c r="D59" s="391"/>
      <c r="E59" s="304"/>
    </row>
    <row r="60" spans="1:13" s="127" customFormat="1" ht="18">
      <c r="A60" s="127" t="s">
        <v>280</v>
      </c>
      <c r="B60" s="305"/>
      <c r="C60" s="287"/>
      <c r="D60" s="231"/>
      <c r="E60" s="304"/>
    </row>
    <row r="61" spans="1:13" s="127" customFormat="1" ht="18">
      <c r="A61" s="123"/>
      <c r="B61" s="305"/>
      <c r="C61" s="287"/>
      <c r="D61" s="231"/>
      <c r="E61" s="304"/>
    </row>
    <row r="62" spans="1:13" s="127" customFormat="1" ht="65" customHeight="1">
      <c r="A62" s="306"/>
      <c r="B62" s="305"/>
      <c r="C62" s="287"/>
      <c r="D62" s="231"/>
      <c r="E62" s="304"/>
      <c r="F62" s="123"/>
      <c r="G62" s="123"/>
      <c r="H62" s="123"/>
      <c r="I62" s="123"/>
      <c r="J62" s="123"/>
      <c r="K62" s="123"/>
      <c r="L62" s="123"/>
      <c r="M62" s="123"/>
    </row>
    <row r="63" spans="1:13" s="127" customFormat="1" ht="20">
      <c r="A63" s="242"/>
      <c r="B63" s="305"/>
      <c r="C63" s="287"/>
      <c r="D63" s="231"/>
      <c r="E63" s="304"/>
      <c r="F63" s="123"/>
      <c r="G63" s="123"/>
      <c r="H63" s="123"/>
      <c r="I63" s="123"/>
      <c r="J63" s="123"/>
      <c r="K63" s="123"/>
      <c r="L63" s="123"/>
      <c r="M63" s="123"/>
    </row>
    <row r="64" spans="1:13" s="127" customFormat="1" ht="18">
      <c r="B64" s="305"/>
      <c r="C64" s="287"/>
      <c r="D64" s="231"/>
      <c r="E64" s="304"/>
      <c r="F64" s="123"/>
      <c r="G64" s="123"/>
      <c r="H64" s="123"/>
      <c r="I64" s="123"/>
      <c r="J64" s="123"/>
      <c r="K64" s="123"/>
      <c r="L64" s="123"/>
      <c r="M64" s="123"/>
    </row>
    <row r="65" spans="1:48" s="127" customFormat="1" ht="18">
      <c r="A65" s="123"/>
      <c r="B65" s="305"/>
      <c r="C65" s="287"/>
      <c r="D65" s="231"/>
      <c r="E65" s="304"/>
      <c r="F65" s="123"/>
      <c r="G65" s="123"/>
      <c r="H65" s="123"/>
      <c r="I65" s="123"/>
      <c r="J65" s="123"/>
      <c r="K65" s="123"/>
      <c r="L65" s="123"/>
      <c r="M65" s="123"/>
    </row>
    <row r="66" spans="1:48" s="127" customFormat="1" ht="18">
      <c r="A66" s="123"/>
      <c r="B66" s="305"/>
      <c r="C66" s="287"/>
      <c r="D66" s="231"/>
      <c r="E66" s="304"/>
      <c r="F66" s="123"/>
      <c r="G66" s="123"/>
      <c r="H66" s="123"/>
      <c r="I66" s="123"/>
      <c r="J66" s="123"/>
      <c r="K66" s="123"/>
      <c r="L66" s="123"/>
      <c r="M66" s="123"/>
    </row>
    <row r="67" spans="1:48" s="127" customFormat="1" ht="18">
      <c r="A67" s="123"/>
      <c r="B67" s="305"/>
      <c r="C67" s="287"/>
      <c r="D67" s="231"/>
      <c r="E67" s="304"/>
      <c r="F67" s="123"/>
      <c r="G67" s="123"/>
      <c r="H67" s="123"/>
      <c r="I67" s="123"/>
      <c r="J67" s="123"/>
      <c r="K67" s="123"/>
      <c r="L67" s="123"/>
      <c r="M67" s="123"/>
    </row>
    <row r="68" spans="1:48" s="127" customFormat="1" ht="18">
      <c r="A68" s="123" t="s">
        <v>303</v>
      </c>
      <c r="B68" s="305"/>
      <c r="C68" s="287"/>
      <c r="D68" s="231"/>
      <c r="E68" s="304"/>
      <c r="F68" s="123"/>
      <c r="G68" s="123"/>
      <c r="H68" s="123"/>
      <c r="I68" s="123"/>
      <c r="J68" s="123"/>
      <c r="K68" s="123"/>
      <c r="L68" s="123"/>
      <c r="M68" s="123"/>
    </row>
    <row r="69" spans="1:48" s="127" customFormat="1" ht="18">
      <c r="A69" s="123"/>
      <c r="B69" s="305"/>
      <c r="C69" s="287"/>
      <c r="D69" s="231"/>
      <c r="E69" s="304"/>
      <c r="F69" s="122"/>
      <c r="G69" s="122"/>
      <c r="H69" s="122"/>
      <c r="I69" s="122"/>
      <c r="J69" s="122"/>
      <c r="K69" s="123"/>
      <c r="L69" s="123"/>
      <c r="M69" s="123"/>
    </row>
    <row r="70" spans="1:48" s="127" customFormat="1" ht="23">
      <c r="A70" s="390" t="s">
        <v>296</v>
      </c>
      <c r="B70" s="391"/>
      <c r="C70" s="391"/>
      <c r="D70" s="391"/>
      <c r="E70" s="304"/>
      <c r="F70" s="122"/>
      <c r="G70" s="122"/>
      <c r="H70" s="122"/>
      <c r="I70" s="122"/>
      <c r="J70" s="122"/>
      <c r="K70" s="123"/>
      <c r="L70" s="123"/>
      <c r="M70" s="123"/>
    </row>
    <row r="71" spans="1:48" s="127" customFormat="1" ht="18">
      <c r="A71" s="123"/>
      <c r="B71" s="305"/>
      <c r="C71" s="287"/>
      <c r="D71" s="231"/>
      <c r="E71" s="304"/>
      <c r="F71" s="122"/>
      <c r="G71" s="122"/>
      <c r="H71" s="122"/>
      <c r="I71" s="122"/>
      <c r="J71" s="122"/>
      <c r="K71" s="123"/>
      <c r="L71" s="123"/>
      <c r="M71" s="123"/>
    </row>
    <row r="72" spans="1:48" s="127" customFormat="1" ht="18">
      <c r="A72" s="123"/>
      <c r="B72" s="305"/>
      <c r="C72" s="287"/>
      <c r="D72" s="231"/>
      <c r="E72" s="304"/>
      <c r="F72" s="122"/>
      <c r="G72" s="122"/>
      <c r="H72" s="122"/>
      <c r="I72" s="122"/>
      <c r="J72" s="122"/>
      <c r="K72" s="123"/>
      <c r="L72" s="123"/>
      <c r="M72" s="123"/>
    </row>
    <row r="73" spans="1:48" s="127" customFormat="1" ht="18">
      <c r="A73" s="123"/>
      <c r="B73" s="305"/>
      <c r="C73" s="287"/>
      <c r="D73" s="231"/>
      <c r="E73" s="304"/>
      <c r="F73" s="122"/>
      <c r="G73" s="122"/>
      <c r="H73" s="122"/>
      <c r="I73" s="122"/>
      <c r="J73" s="122"/>
      <c r="K73" s="123"/>
      <c r="L73" s="123"/>
      <c r="M73" s="123"/>
    </row>
    <row r="74" spans="1:48" s="127" customFormat="1" ht="18">
      <c r="A74" s="123"/>
      <c r="B74" s="305"/>
      <c r="C74" s="287"/>
      <c r="D74" s="231"/>
      <c r="E74" s="304"/>
      <c r="F74" s="122"/>
      <c r="G74" s="122"/>
      <c r="H74" s="122"/>
      <c r="I74" s="122"/>
      <c r="J74" s="122"/>
      <c r="K74" s="123"/>
      <c r="L74" s="123"/>
      <c r="M74" s="123"/>
    </row>
    <row r="75" spans="1:48" s="127" customFormat="1" ht="18">
      <c r="A75" s="123"/>
      <c r="B75" s="305"/>
      <c r="C75" s="287"/>
      <c r="D75" s="231"/>
      <c r="E75" s="304"/>
      <c r="F75" s="124"/>
      <c r="G75" s="124"/>
      <c r="H75" s="124"/>
      <c r="I75" s="124"/>
      <c r="J75" s="124"/>
      <c r="K75" s="123"/>
      <c r="L75" s="123"/>
      <c r="M75" s="123"/>
    </row>
    <row r="76" spans="1:48" s="127" customFormat="1" ht="18">
      <c r="A76" s="123"/>
      <c r="B76" s="305"/>
      <c r="C76" s="287"/>
      <c r="D76" s="231"/>
      <c r="E76" s="304"/>
      <c r="F76" s="124"/>
      <c r="G76" s="124"/>
      <c r="H76" s="124"/>
      <c r="I76" s="124"/>
      <c r="J76" s="124"/>
      <c r="K76" s="123"/>
      <c r="L76" s="123"/>
      <c r="M76" s="123"/>
    </row>
    <row r="77" spans="1:48" s="127" customFormat="1" ht="18">
      <c r="A77" s="123"/>
      <c r="B77" s="305"/>
      <c r="C77" s="287"/>
      <c r="D77" s="231"/>
      <c r="E77" s="304"/>
      <c r="F77" s="124"/>
      <c r="G77" s="124"/>
      <c r="H77" s="124"/>
      <c r="I77" s="124"/>
      <c r="J77" s="124"/>
      <c r="K77" s="123"/>
      <c r="L77" s="123"/>
      <c r="M77" s="123"/>
    </row>
    <row r="78" spans="1:48" s="127" customFormat="1" ht="18">
      <c r="A78" s="123"/>
      <c r="B78" s="305"/>
      <c r="C78" s="287"/>
      <c r="D78" s="231"/>
      <c r="E78" s="304"/>
      <c r="F78" s="129"/>
      <c r="G78" s="129"/>
      <c r="H78" s="129"/>
      <c r="I78" s="129"/>
      <c r="J78" s="129"/>
    </row>
    <row r="79" spans="1:48" ht="18">
      <c r="A79" s="123"/>
      <c r="B79" s="305"/>
      <c r="C79" s="287"/>
      <c r="D79" s="231"/>
      <c r="E79" s="304"/>
      <c r="F79" s="129"/>
      <c r="G79" s="129"/>
      <c r="H79" s="129"/>
      <c r="I79" s="129"/>
      <c r="J79" s="129"/>
      <c r="K79" s="127"/>
      <c r="L79" s="127"/>
      <c r="M79" s="127"/>
      <c r="AR79" s="121"/>
      <c r="AS79" s="121"/>
      <c r="AT79" s="121"/>
      <c r="AU79" s="121"/>
      <c r="AV79" s="121"/>
    </row>
    <row r="80" spans="1:48" ht="18">
      <c r="A80" s="123"/>
      <c r="B80" s="305"/>
      <c r="C80" s="287"/>
      <c r="D80" s="231"/>
      <c r="E80" s="304"/>
      <c r="F80" s="129"/>
      <c r="G80" s="129"/>
      <c r="H80" s="129"/>
      <c r="I80" s="129"/>
      <c r="J80" s="129"/>
      <c r="K80" s="127"/>
      <c r="L80" s="127"/>
      <c r="M80" s="127"/>
      <c r="AR80" s="121"/>
      <c r="AS80" s="121"/>
      <c r="AT80" s="121"/>
      <c r="AU80" s="121"/>
      <c r="AV80" s="121"/>
    </row>
    <row r="81" spans="1:48" ht="18">
      <c r="A81" s="123"/>
      <c r="B81" s="305"/>
      <c r="C81" s="287"/>
      <c r="D81" s="231"/>
      <c r="E81" s="304"/>
      <c r="F81" s="129"/>
      <c r="G81" s="129"/>
      <c r="H81" s="129"/>
      <c r="I81" s="129"/>
      <c r="J81" s="129"/>
      <c r="K81" s="127"/>
      <c r="L81" s="127"/>
      <c r="M81" s="127"/>
      <c r="AR81" s="121"/>
      <c r="AS81" s="121"/>
      <c r="AT81" s="121"/>
      <c r="AU81" s="121"/>
      <c r="AV81" s="121"/>
    </row>
    <row r="82" spans="1:48" ht="18">
      <c r="A82" s="123"/>
      <c r="B82" s="305"/>
      <c r="C82" s="287"/>
      <c r="D82" s="231"/>
      <c r="E82" s="304"/>
      <c r="F82" s="129"/>
      <c r="G82" s="129"/>
      <c r="H82" s="129"/>
      <c r="I82" s="129"/>
      <c r="J82" s="129"/>
      <c r="K82" s="127"/>
      <c r="L82" s="127"/>
      <c r="M82" s="127"/>
      <c r="AR82" s="121"/>
      <c r="AS82" s="121"/>
      <c r="AT82" s="121"/>
      <c r="AU82" s="121"/>
      <c r="AV82" s="121"/>
    </row>
    <row r="83" spans="1:48" ht="18">
      <c r="A83" s="123"/>
      <c r="B83" s="305"/>
      <c r="C83" s="287"/>
      <c r="D83" s="231"/>
      <c r="E83" s="304"/>
      <c r="F83" s="129"/>
      <c r="G83" s="129"/>
      <c r="H83" s="129"/>
      <c r="I83" s="129"/>
      <c r="J83" s="129"/>
      <c r="K83" s="127"/>
      <c r="L83" s="127"/>
      <c r="M83" s="127"/>
      <c r="AR83" s="121"/>
      <c r="AS83" s="121"/>
      <c r="AT83" s="121"/>
      <c r="AU83" s="121"/>
      <c r="AV83" s="121"/>
    </row>
    <row r="84" spans="1:48" ht="18">
      <c r="A84" s="123"/>
      <c r="B84" s="305"/>
      <c r="C84" s="287"/>
      <c r="D84" s="231"/>
      <c r="E84" s="304"/>
      <c r="F84" s="129"/>
      <c r="G84" s="129"/>
      <c r="H84" s="129"/>
      <c r="I84" s="129"/>
      <c r="J84" s="129"/>
      <c r="K84" s="127"/>
      <c r="L84" s="127"/>
      <c r="M84" s="127"/>
      <c r="AR84" s="121"/>
      <c r="AS84" s="121"/>
      <c r="AT84" s="121"/>
      <c r="AU84" s="121"/>
      <c r="AV84" s="121"/>
    </row>
    <row r="85" spans="1:48" ht="18">
      <c r="A85" s="123"/>
      <c r="B85" s="305"/>
      <c r="C85" s="287"/>
      <c r="D85" s="231"/>
      <c r="E85" s="304"/>
      <c r="F85" s="129"/>
      <c r="G85" s="129"/>
      <c r="H85" s="129"/>
      <c r="I85" s="129"/>
      <c r="J85" s="129"/>
      <c r="K85" s="127"/>
      <c r="L85" s="127"/>
      <c r="M85" s="127"/>
      <c r="AR85" s="121"/>
      <c r="AS85" s="121"/>
      <c r="AT85" s="121"/>
      <c r="AU85" s="121"/>
      <c r="AV85" s="121"/>
    </row>
    <row r="86" spans="1:48">
      <c r="A86" s="123"/>
      <c r="B86" s="305"/>
      <c r="C86" s="287"/>
      <c r="D86" s="231"/>
      <c r="E86" s="304"/>
      <c r="F86" s="124"/>
      <c r="G86" s="124"/>
      <c r="H86" s="124"/>
      <c r="I86" s="124"/>
      <c r="J86" s="124"/>
    </row>
    <row r="87" spans="1:48">
      <c r="A87" s="123"/>
      <c r="B87" s="305"/>
      <c r="C87" s="287"/>
      <c r="D87" s="231"/>
      <c r="E87" s="304"/>
      <c r="F87" s="124"/>
      <c r="G87" s="124"/>
      <c r="H87" s="124"/>
      <c r="I87" s="124"/>
      <c r="J87" s="124"/>
    </row>
    <row r="88" spans="1:48">
      <c r="A88" s="123"/>
      <c r="B88" s="305"/>
      <c r="C88" s="287"/>
      <c r="D88" s="231"/>
      <c r="E88" s="304"/>
      <c r="F88" s="122"/>
      <c r="G88" s="122"/>
      <c r="H88" s="122"/>
      <c r="I88" s="122"/>
      <c r="J88" s="122"/>
    </row>
    <row r="89" spans="1:48">
      <c r="A89" s="123"/>
      <c r="B89" s="305"/>
      <c r="C89" s="287"/>
      <c r="D89" s="231"/>
      <c r="E89" s="304"/>
      <c r="F89" s="122"/>
      <c r="G89" s="122"/>
      <c r="H89" s="122"/>
      <c r="I89" s="122"/>
      <c r="J89" s="122"/>
    </row>
    <row r="90" spans="1:48">
      <c r="A90" s="123"/>
      <c r="B90" s="305"/>
      <c r="C90" s="287"/>
      <c r="D90" s="231"/>
      <c r="E90" s="304"/>
      <c r="F90" s="122"/>
      <c r="G90" s="122"/>
      <c r="H90" s="122"/>
      <c r="I90" s="122"/>
      <c r="J90" s="122"/>
    </row>
    <row r="91" spans="1:48" ht="18">
      <c r="A91" s="123"/>
      <c r="B91" s="305"/>
      <c r="C91" s="287"/>
      <c r="D91" s="231"/>
      <c r="E91" s="304"/>
      <c r="F91" s="129"/>
      <c r="G91" s="129"/>
      <c r="H91" s="129"/>
      <c r="I91" s="129"/>
      <c r="J91" s="129"/>
      <c r="K91" s="127"/>
      <c r="L91" s="127"/>
      <c r="M91" s="127"/>
    </row>
    <row r="92" spans="1:48" s="123" customFormat="1">
      <c r="B92" s="305"/>
      <c r="C92" s="287"/>
      <c r="D92" s="231"/>
      <c r="E92" s="304"/>
      <c r="F92" s="124"/>
      <c r="G92" s="124"/>
      <c r="H92" s="124"/>
      <c r="I92" s="124"/>
      <c r="J92" s="124"/>
    </row>
    <row r="93" spans="1:48" s="123" customFormat="1" ht="18">
      <c r="B93" s="305"/>
      <c r="C93" s="287"/>
      <c r="D93" s="231"/>
      <c r="E93" s="304"/>
      <c r="F93" s="129"/>
      <c r="G93" s="129"/>
      <c r="H93" s="129"/>
      <c r="I93" s="129"/>
      <c r="J93" s="129"/>
      <c r="K93" s="127"/>
      <c r="L93" s="127"/>
      <c r="M93" s="127"/>
    </row>
    <row r="94" spans="1:48" s="123" customFormat="1" ht="18">
      <c r="B94" s="305"/>
      <c r="C94" s="287"/>
      <c r="D94" s="231"/>
      <c r="E94" s="304"/>
      <c r="F94" s="129"/>
      <c r="G94" s="129"/>
      <c r="H94" s="129"/>
      <c r="I94" s="129"/>
      <c r="J94" s="129"/>
      <c r="K94" s="127"/>
      <c r="L94" s="127"/>
      <c r="M94" s="127"/>
    </row>
    <row r="95" spans="1:48" s="127" customFormat="1" ht="18">
      <c r="A95" s="123"/>
      <c r="B95" s="305"/>
      <c r="C95" s="287"/>
      <c r="D95" s="231"/>
      <c r="E95" s="304"/>
      <c r="F95" s="129"/>
      <c r="G95" s="129"/>
      <c r="H95" s="129"/>
      <c r="I95" s="129"/>
      <c r="J95" s="129"/>
    </row>
    <row r="96" spans="1:48" s="127" customFormat="1" ht="18">
      <c r="A96" s="123"/>
      <c r="B96" s="305"/>
      <c r="C96" s="287"/>
      <c r="D96" s="231"/>
      <c r="E96" s="304"/>
      <c r="F96" s="129"/>
      <c r="G96" s="129"/>
      <c r="H96" s="129"/>
      <c r="I96" s="129"/>
      <c r="J96" s="129"/>
    </row>
    <row r="97" spans="1:13" s="127" customFormat="1" ht="18">
      <c r="A97" s="123"/>
      <c r="B97" s="305"/>
      <c r="C97" s="287"/>
      <c r="D97" s="231"/>
      <c r="E97" s="304"/>
      <c r="F97" s="129"/>
      <c r="G97" s="129"/>
      <c r="H97" s="129"/>
      <c r="I97" s="129"/>
      <c r="J97" s="129"/>
    </row>
    <row r="98" spans="1:13" s="127" customFormat="1" ht="18">
      <c r="A98" s="123"/>
      <c r="B98" s="305"/>
      <c r="C98" s="287"/>
      <c r="D98" s="231"/>
      <c r="E98" s="304"/>
      <c r="F98" s="129"/>
      <c r="G98" s="129"/>
      <c r="H98" s="129"/>
      <c r="I98" s="129"/>
      <c r="J98" s="129"/>
    </row>
    <row r="99" spans="1:13" s="127" customFormat="1" ht="18">
      <c r="A99" s="123"/>
      <c r="B99" s="305"/>
      <c r="C99" s="287"/>
      <c r="D99" s="231"/>
      <c r="E99" s="304"/>
      <c r="F99" s="129"/>
      <c r="G99" s="129"/>
      <c r="H99" s="129"/>
      <c r="I99" s="129"/>
      <c r="J99" s="129"/>
    </row>
    <row r="100" spans="1:13" s="127" customFormat="1" ht="18">
      <c r="A100" s="123"/>
      <c r="B100" s="305"/>
      <c r="C100" s="287"/>
      <c r="D100" s="231"/>
      <c r="E100" s="304"/>
      <c r="F100" s="129"/>
      <c r="G100" s="129"/>
      <c r="H100" s="129"/>
      <c r="I100" s="129"/>
      <c r="J100" s="129"/>
    </row>
    <row r="101" spans="1:13" s="127" customFormat="1" ht="18">
      <c r="A101" s="123"/>
      <c r="B101" s="305"/>
      <c r="C101" s="287"/>
      <c r="D101" s="231"/>
      <c r="E101" s="304"/>
      <c r="F101" s="129"/>
      <c r="G101" s="129"/>
      <c r="H101" s="129"/>
      <c r="I101" s="129"/>
      <c r="J101" s="129"/>
    </row>
    <row r="102" spans="1:13" s="127" customFormat="1" ht="18">
      <c r="A102" s="123"/>
      <c r="B102" s="305"/>
      <c r="C102" s="287"/>
      <c r="D102" s="231"/>
      <c r="E102" s="304"/>
      <c r="F102" s="129"/>
      <c r="G102" s="129"/>
      <c r="H102" s="129"/>
      <c r="I102" s="129"/>
      <c r="J102" s="129"/>
    </row>
    <row r="103" spans="1:13" s="123" customFormat="1">
      <c r="B103" s="305"/>
      <c r="C103" s="287"/>
      <c r="D103" s="231"/>
      <c r="E103" s="304"/>
      <c r="F103" s="124"/>
      <c r="G103" s="124"/>
      <c r="H103" s="124"/>
      <c r="I103" s="124"/>
      <c r="J103" s="124"/>
    </row>
    <row r="104" spans="1:13" s="123" customFormat="1" ht="12.75" customHeight="1">
      <c r="B104" s="305"/>
      <c r="C104" s="287"/>
      <c r="D104" s="231"/>
      <c r="E104" s="304"/>
      <c r="F104" s="124"/>
      <c r="G104" s="124"/>
      <c r="H104" s="124"/>
      <c r="I104" s="124"/>
      <c r="J104" s="124"/>
    </row>
    <row r="105" spans="1:13">
      <c r="A105" s="123"/>
      <c r="B105" s="305"/>
      <c r="C105" s="287"/>
      <c r="D105" s="231"/>
      <c r="E105" s="304"/>
      <c r="F105" s="124"/>
      <c r="G105" s="124"/>
      <c r="H105" s="124"/>
      <c r="I105" s="124"/>
      <c r="J105" s="124"/>
    </row>
    <row r="106" spans="1:13" ht="12.75" customHeight="1">
      <c r="A106" s="123"/>
      <c r="B106" s="305"/>
      <c r="C106" s="287"/>
      <c r="D106" s="231"/>
      <c r="E106" s="304"/>
      <c r="F106" s="124"/>
      <c r="G106" s="124"/>
      <c r="H106" s="124"/>
      <c r="I106" s="124"/>
      <c r="J106" s="124"/>
    </row>
    <row r="107" spans="1:13">
      <c r="A107" s="123"/>
      <c r="B107" s="305"/>
      <c r="C107" s="287"/>
      <c r="D107" s="231"/>
      <c r="E107" s="304"/>
      <c r="F107" s="124"/>
      <c r="G107" s="124"/>
      <c r="H107" s="124"/>
      <c r="I107" s="124"/>
      <c r="J107" s="124"/>
    </row>
    <row r="108" spans="1:13" s="127" customFormat="1" ht="18">
      <c r="A108" s="123"/>
      <c r="B108" s="305"/>
      <c r="C108" s="287"/>
      <c r="D108" s="231"/>
      <c r="E108" s="304"/>
      <c r="F108" s="124"/>
      <c r="G108" s="124"/>
      <c r="H108" s="124"/>
      <c r="I108" s="124"/>
      <c r="J108" s="124"/>
      <c r="K108" s="123"/>
      <c r="L108" s="123"/>
      <c r="M108" s="123"/>
    </row>
    <row r="109" spans="1:13" s="123" customFormat="1" ht="12.75" customHeight="1">
      <c r="B109" s="305"/>
      <c r="C109" s="287"/>
      <c r="D109" s="231"/>
      <c r="E109" s="304"/>
      <c r="F109" s="124"/>
      <c r="G109" s="124"/>
      <c r="H109" s="124"/>
      <c r="I109" s="124"/>
      <c r="J109" s="124"/>
    </row>
    <row r="110" spans="1:13" s="127" customFormat="1" ht="18">
      <c r="A110" s="123"/>
      <c r="B110" s="305"/>
      <c r="C110" s="287"/>
      <c r="D110" s="231"/>
      <c r="E110" s="304"/>
      <c r="F110" s="124"/>
      <c r="G110" s="124"/>
      <c r="H110" s="124"/>
      <c r="I110" s="124"/>
      <c r="J110" s="124"/>
      <c r="K110" s="123"/>
      <c r="L110" s="123"/>
      <c r="M110" s="123"/>
    </row>
    <row r="111" spans="1:13" s="127" customFormat="1" ht="18">
      <c r="A111" s="123"/>
      <c r="B111" s="305"/>
      <c r="C111" s="287"/>
      <c r="D111" s="231"/>
      <c r="E111" s="304"/>
      <c r="F111" s="124"/>
      <c r="G111" s="124"/>
      <c r="H111" s="124"/>
      <c r="I111" s="124"/>
      <c r="J111" s="124"/>
      <c r="K111" s="123"/>
      <c r="L111" s="123"/>
      <c r="M111" s="123"/>
    </row>
    <row r="112" spans="1:13" s="127" customFormat="1" ht="18">
      <c r="A112" s="123"/>
      <c r="B112" s="305"/>
      <c r="C112" s="287"/>
      <c r="D112" s="231"/>
      <c r="E112" s="304"/>
      <c r="F112" s="124"/>
      <c r="G112" s="124"/>
      <c r="H112" s="124"/>
      <c r="I112" s="124"/>
      <c r="J112" s="124"/>
      <c r="K112" s="123"/>
      <c r="L112" s="123"/>
      <c r="M112" s="123"/>
    </row>
    <row r="113" spans="1:13" s="127" customFormat="1" ht="18">
      <c r="A113" s="123"/>
      <c r="B113" s="305"/>
      <c r="C113" s="287"/>
      <c r="D113" s="231"/>
      <c r="E113" s="304"/>
      <c r="F113" s="124"/>
      <c r="G113" s="124"/>
      <c r="H113" s="124"/>
      <c r="I113" s="124"/>
      <c r="J113" s="124"/>
      <c r="K113" s="123"/>
      <c r="L113" s="123"/>
      <c r="M113" s="123"/>
    </row>
    <row r="114" spans="1:13" s="127" customFormat="1" ht="18">
      <c r="A114" s="123"/>
      <c r="B114" s="305"/>
      <c r="C114" s="287"/>
      <c r="D114" s="231"/>
      <c r="E114" s="304"/>
      <c r="F114" s="124"/>
      <c r="G114" s="124"/>
      <c r="H114" s="124"/>
      <c r="I114" s="124"/>
      <c r="J114" s="124"/>
      <c r="K114" s="123"/>
      <c r="L114" s="123"/>
      <c r="M114" s="123"/>
    </row>
    <row r="115" spans="1:13" s="127" customFormat="1" ht="18">
      <c r="A115" s="123"/>
      <c r="B115" s="305"/>
      <c r="C115" s="287"/>
      <c r="D115" s="231"/>
      <c r="E115" s="304"/>
      <c r="F115" s="124"/>
      <c r="G115" s="124"/>
      <c r="H115" s="124"/>
      <c r="I115" s="124"/>
      <c r="J115" s="124"/>
      <c r="K115" s="123"/>
      <c r="L115" s="123"/>
      <c r="M115" s="123"/>
    </row>
    <row r="116" spans="1:13" s="127" customFormat="1" ht="18">
      <c r="A116" s="123"/>
      <c r="B116" s="305"/>
      <c r="C116" s="287"/>
      <c r="D116" s="231"/>
      <c r="E116" s="304"/>
      <c r="F116" s="124"/>
      <c r="G116" s="124"/>
      <c r="H116" s="124"/>
      <c r="I116" s="124"/>
      <c r="J116" s="124"/>
      <c r="K116" s="123"/>
      <c r="L116" s="123"/>
      <c r="M116" s="123"/>
    </row>
    <row r="117" spans="1:13" s="127" customFormat="1" ht="12.75" customHeight="1">
      <c r="A117" s="123"/>
      <c r="B117" s="305"/>
      <c r="C117" s="287"/>
      <c r="D117" s="231"/>
      <c r="E117" s="304"/>
      <c r="F117" s="124"/>
      <c r="G117" s="124"/>
      <c r="H117" s="124"/>
      <c r="I117" s="124"/>
      <c r="J117" s="124"/>
      <c r="K117" s="123"/>
      <c r="L117" s="123"/>
      <c r="M117" s="123"/>
    </row>
    <row r="118" spans="1:13" s="127" customFormat="1" ht="32" customHeight="1">
      <c r="A118" s="123"/>
      <c r="B118" s="305"/>
      <c r="C118" s="287"/>
      <c r="D118" s="231"/>
      <c r="E118" s="304"/>
      <c r="F118" s="124"/>
      <c r="G118" s="124"/>
      <c r="H118" s="124"/>
      <c r="I118" s="124"/>
      <c r="J118" s="124"/>
      <c r="K118" s="123"/>
      <c r="L118" s="123"/>
      <c r="M118" s="123"/>
    </row>
    <row r="119" spans="1:13" s="127" customFormat="1" ht="18">
      <c r="A119" s="123"/>
      <c r="B119" s="305"/>
      <c r="C119" s="287"/>
      <c r="D119" s="231"/>
      <c r="E119" s="304"/>
      <c r="F119" s="124"/>
      <c r="G119" s="124"/>
      <c r="H119" s="124"/>
      <c r="I119" s="124"/>
      <c r="J119" s="124"/>
      <c r="K119" s="123"/>
      <c r="L119" s="123"/>
      <c r="M119" s="123"/>
    </row>
    <row r="120" spans="1:13" s="123" customFormat="1">
      <c r="B120" s="305"/>
      <c r="C120" s="287"/>
      <c r="D120" s="231"/>
      <c r="E120" s="304"/>
      <c r="F120" s="124"/>
      <c r="G120" s="124"/>
      <c r="H120" s="124"/>
      <c r="I120" s="124"/>
      <c r="J120" s="124"/>
    </row>
    <row r="121" spans="1:13" s="123" customFormat="1" ht="12.75" customHeight="1">
      <c r="B121" s="305"/>
      <c r="C121" s="287"/>
      <c r="D121" s="231"/>
      <c r="E121" s="304"/>
      <c r="F121" s="124"/>
      <c r="G121" s="124"/>
      <c r="H121" s="124"/>
      <c r="I121" s="124"/>
      <c r="J121" s="124"/>
    </row>
    <row r="122" spans="1:13" s="123" customFormat="1" ht="12.75" customHeight="1">
      <c r="B122" s="305"/>
      <c r="C122" s="287"/>
      <c r="D122" s="231"/>
      <c r="E122" s="304"/>
      <c r="F122" s="124"/>
      <c r="G122" s="124"/>
      <c r="H122" s="124"/>
      <c r="I122" s="124"/>
      <c r="J122" s="124"/>
    </row>
    <row r="123" spans="1:13" s="123" customFormat="1" ht="12.75" customHeight="1">
      <c r="B123" s="305"/>
      <c r="C123" s="287"/>
      <c r="D123" s="231"/>
      <c r="E123" s="304"/>
      <c r="F123" s="124"/>
      <c r="G123" s="124"/>
      <c r="H123" s="124"/>
      <c r="I123" s="124"/>
      <c r="J123" s="124"/>
    </row>
    <row r="124" spans="1:13" s="123" customFormat="1">
      <c r="B124" s="305"/>
      <c r="C124" s="287"/>
      <c r="D124" s="231"/>
      <c r="E124" s="304"/>
      <c r="F124" s="124"/>
      <c r="G124" s="124"/>
      <c r="H124" s="124"/>
      <c r="I124" s="124"/>
      <c r="J124" s="124"/>
    </row>
    <row r="125" spans="1:13" s="123" customFormat="1">
      <c r="B125" s="305"/>
      <c r="C125" s="287"/>
      <c r="D125" s="231"/>
      <c r="E125" s="304"/>
      <c r="F125" s="124"/>
      <c r="G125" s="124"/>
      <c r="H125" s="124"/>
      <c r="I125" s="124"/>
      <c r="J125" s="124"/>
    </row>
    <row r="126" spans="1:13" s="123" customFormat="1">
      <c r="B126" s="305"/>
      <c r="C126" s="287"/>
      <c r="D126" s="231"/>
      <c r="E126" s="304"/>
      <c r="F126" s="124"/>
      <c r="G126" s="124"/>
      <c r="H126" s="124"/>
      <c r="I126" s="124"/>
      <c r="J126" s="124"/>
    </row>
    <row r="127" spans="1:13" s="123" customFormat="1" ht="12.75" customHeight="1">
      <c r="B127" s="305"/>
      <c r="C127" s="287"/>
      <c r="D127" s="231"/>
      <c r="E127" s="304"/>
      <c r="F127" s="124"/>
      <c r="G127" s="124"/>
      <c r="H127" s="124"/>
      <c r="I127" s="124"/>
      <c r="J127" s="124"/>
    </row>
    <row r="128" spans="1:13" s="123" customFormat="1" ht="12.75" customHeight="1">
      <c r="B128" s="305"/>
      <c r="C128" s="287"/>
      <c r="D128" s="231"/>
      <c r="E128" s="304"/>
      <c r="F128" s="124"/>
      <c r="G128" s="124"/>
      <c r="H128" s="124"/>
      <c r="I128" s="124"/>
      <c r="J128" s="124"/>
    </row>
    <row r="129" spans="2:10" s="123" customFormat="1" ht="12.75" customHeight="1">
      <c r="B129" s="305"/>
      <c r="C129" s="287"/>
      <c r="D129" s="231"/>
      <c r="E129" s="304"/>
      <c r="F129" s="124"/>
      <c r="G129" s="124"/>
      <c r="H129" s="124"/>
      <c r="I129" s="124"/>
      <c r="J129" s="124"/>
    </row>
    <row r="130" spans="2:10" s="123" customFormat="1" ht="12.75" customHeight="1">
      <c r="B130" s="305"/>
      <c r="C130" s="287"/>
      <c r="D130" s="231"/>
      <c r="E130" s="304"/>
      <c r="F130" s="124"/>
      <c r="G130" s="124"/>
      <c r="H130" s="124"/>
      <c r="I130" s="124"/>
      <c r="J130" s="124"/>
    </row>
    <row r="131" spans="2:10" s="123" customFormat="1">
      <c r="B131" s="305"/>
      <c r="C131" s="287"/>
      <c r="D131" s="231"/>
      <c r="E131" s="304"/>
      <c r="F131" s="124"/>
      <c r="G131" s="124"/>
      <c r="H131" s="124"/>
      <c r="I131" s="124"/>
      <c r="J131" s="124"/>
    </row>
    <row r="132" spans="2:10" s="123" customFormat="1" ht="12.75" customHeight="1">
      <c r="B132" s="305"/>
      <c r="C132" s="287"/>
      <c r="D132" s="231"/>
      <c r="E132" s="304"/>
      <c r="F132" s="124"/>
      <c r="G132" s="124"/>
      <c r="H132" s="124"/>
      <c r="I132" s="124"/>
      <c r="J132" s="124"/>
    </row>
    <row r="133" spans="2:10" s="123" customFormat="1">
      <c r="B133" s="305"/>
      <c r="C133" s="287"/>
      <c r="D133" s="231"/>
      <c r="E133" s="304"/>
      <c r="F133" s="124"/>
      <c r="G133" s="124"/>
      <c r="H133" s="124"/>
      <c r="I133" s="124"/>
      <c r="J133" s="124"/>
    </row>
    <row r="134" spans="2:10" s="123" customFormat="1" ht="12.75" customHeight="1">
      <c r="B134" s="305"/>
      <c r="C134" s="287"/>
      <c r="D134" s="231"/>
      <c r="E134" s="304"/>
      <c r="F134" s="124"/>
      <c r="G134" s="124"/>
      <c r="H134" s="124"/>
      <c r="I134" s="124"/>
      <c r="J134" s="124"/>
    </row>
    <row r="135" spans="2:10" s="123" customFormat="1" ht="12.75" customHeight="1">
      <c r="B135" s="305"/>
      <c r="C135" s="287"/>
      <c r="D135" s="231"/>
      <c r="E135" s="304"/>
      <c r="F135" s="124"/>
      <c r="G135" s="124"/>
      <c r="H135" s="124"/>
      <c r="I135" s="124"/>
      <c r="J135" s="124"/>
    </row>
    <row r="136" spans="2:10" s="123" customFormat="1" ht="12.75" customHeight="1">
      <c r="B136" s="305"/>
      <c r="C136" s="287"/>
      <c r="D136" s="231"/>
      <c r="E136" s="304"/>
      <c r="F136" s="124"/>
      <c r="G136" s="124"/>
      <c r="H136" s="124"/>
      <c r="I136" s="124"/>
      <c r="J136" s="124"/>
    </row>
    <row r="137" spans="2:10" s="123" customFormat="1" ht="12.75" customHeight="1">
      <c r="B137" s="305"/>
      <c r="C137" s="287"/>
      <c r="D137" s="231"/>
      <c r="E137" s="304"/>
      <c r="F137" s="124"/>
      <c r="G137" s="124"/>
      <c r="H137" s="124"/>
      <c r="I137" s="124"/>
      <c r="J137" s="124"/>
    </row>
    <row r="138" spans="2:10" s="123" customFormat="1" ht="12.75" customHeight="1">
      <c r="B138" s="305"/>
      <c r="C138" s="287"/>
      <c r="D138" s="231"/>
      <c r="E138" s="304"/>
      <c r="F138" s="124"/>
      <c r="G138" s="124"/>
      <c r="H138" s="124"/>
      <c r="I138" s="124"/>
      <c r="J138" s="124"/>
    </row>
    <row r="139" spans="2:10" s="123" customFormat="1" ht="12.75" customHeight="1">
      <c r="B139" s="305"/>
      <c r="C139" s="287"/>
      <c r="D139" s="231"/>
      <c r="E139" s="304"/>
      <c r="F139" s="124"/>
      <c r="G139" s="124"/>
      <c r="H139" s="124"/>
      <c r="I139" s="124"/>
      <c r="J139" s="124"/>
    </row>
    <row r="140" spans="2:10" s="123" customFormat="1" ht="12.75" customHeight="1">
      <c r="B140" s="305"/>
      <c r="C140" s="287"/>
      <c r="D140" s="231"/>
      <c r="E140" s="304"/>
      <c r="F140" s="124"/>
      <c r="G140" s="124"/>
      <c r="H140" s="124"/>
      <c r="I140" s="124"/>
      <c r="J140" s="124"/>
    </row>
    <row r="141" spans="2:10" s="123" customFormat="1" ht="12.75" customHeight="1">
      <c r="B141" s="305"/>
      <c r="C141" s="287"/>
      <c r="D141" s="231"/>
      <c r="E141" s="304"/>
      <c r="F141" s="124"/>
      <c r="G141" s="124"/>
      <c r="H141" s="124"/>
      <c r="I141" s="124"/>
      <c r="J141" s="124"/>
    </row>
    <row r="142" spans="2:10" s="123" customFormat="1" ht="12.75" customHeight="1">
      <c r="B142" s="305"/>
      <c r="C142" s="287"/>
      <c r="D142" s="231"/>
      <c r="E142" s="304"/>
      <c r="F142" s="124"/>
      <c r="G142" s="124"/>
      <c r="H142" s="124"/>
      <c r="I142" s="124"/>
      <c r="J142" s="124"/>
    </row>
    <row r="143" spans="2:10" s="123" customFormat="1" ht="12.75" customHeight="1">
      <c r="B143" s="305"/>
      <c r="C143" s="287"/>
      <c r="D143" s="231"/>
      <c r="E143" s="304"/>
      <c r="F143" s="124"/>
      <c r="G143" s="124"/>
      <c r="H143" s="124"/>
      <c r="I143" s="124"/>
      <c r="J143" s="124"/>
    </row>
    <row r="144" spans="2:10" s="123" customFormat="1" ht="12.75" customHeight="1">
      <c r="B144" s="305"/>
      <c r="C144" s="287"/>
      <c r="D144" s="231"/>
      <c r="E144" s="304"/>
      <c r="F144" s="124"/>
      <c r="G144" s="124"/>
      <c r="H144" s="124"/>
      <c r="I144" s="124"/>
      <c r="J144" s="124"/>
    </row>
    <row r="145" spans="2:10" s="123" customFormat="1" ht="12.75" customHeight="1">
      <c r="B145" s="305"/>
      <c r="C145" s="287"/>
      <c r="D145" s="231"/>
      <c r="E145" s="304"/>
      <c r="F145" s="124"/>
      <c r="G145" s="124"/>
      <c r="H145" s="124"/>
      <c r="I145" s="124"/>
      <c r="J145" s="124"/>
    </row>
    <row r="146" spans="2:10" s="123" customFormat="1" ht="12.75" customHeight="1">
      <c r="B146" s="305"/>
      <c r="C146" s="287"/>
      <c r="D146" s="231"/>
      <c r="E146" s="304"/>
      <c r="F146" s="124"/>
      <c r="G146" s="124"/>
      <c r="H146" s="124"/>
      <c r="I146" s="124"/>
      <c r="J146" s="124"/>
    </row>
    <row r="147" spans="2:10" s="123" customFormat="1" ht="12.75" customHeight="1">
      <c r="B147" s="305"/>
      <c r="C147" s="287"/>
      <c r="D147" s="231"/>
      <c r="E147" s="304"/>
      <c r="F147" s="124"/>
      <c r="G147" s="124"/>
      <c r="H147" s="124"/>
      <c r="I147" s="124"/>
      <c r="J147" s="124"/>
    </row>
    <row r="148" spans="2:10" s="123" customFormat="1" ht="12.75" customHeight="1">
      <c r="B148" s="305"/>
      <c r="C148" s="287"/>
      <c r="D148" s="231"/>
      <c r="E148" s="304"/>
      <c r="F148" s="124"/>
      <c r="G148" s="124"/>
      <c r="H148" s="124"/>
      <c r="I148" s="124"/>
      <c r="J148" s="124"/>
    </row>
    <row r="149" spans="2:10" s="123" customFormat="1" ht="12.75" customHeight="1">
      <c r="B149" s="305"/>
      <c r="C149" s="287"/>
      <c r="D149" s="231"/>
      <c r="E149" s="304"/>
      <c r="F149" s="124"/>
      <c r="G149" s="124"/>
      <c r="H149" s="124"/>
      <c r="I149" s="124"/>
      <c r="J149" s="124"/>
    </row>
    <row r="150" spans="2:10" s="123" customFormat="1" ht="12.75" customHeight="1">
      <c r="B150" s="305"/>
      <c r="C150" s="287"/>
      <c r="D150" s="231"/>
      <c r="E150" s="304"/>
      <c r="F150" s="124"/>
      <c r="G150" s="124"/>
      <c r="H150" s="124"/>
      <c r="I150" s="124"/>
      <c r="J150" s="124"/>
    </row>
    <row r="151" spans="2:10" s="123" customFormat="1" ht="12.75" customHeight="1">
      <c r="B151" s="305"/>
      <c r="C151" s="287"/>
      <c r="D151" s="231"/>
      <c r="E151" s="304"/>
      <c r="F151" s="124"/>
      <c r="G151" s="124"/>
      <c r="H151" s="124"/>
      <c r="I151" s="124"/>
      <c r="J151" s="124"/>
    </row>
    <row r="152" spans="2:10" s="123" customFormat="1" ht="12.75" customHeight="1">
      <c r="B152" s="305"/>
      <c r="C152" s="287"/>
      <c r="D152" s="231"/>
      <c r="E152" s="304"/>
      <c r="F152" s="124"/>
      <c r="G152" s="124"/>
      <c r="H152" s="124"/>
      <c r="I152" s="124"/>
      <c r="J152" s="124"/>
    </row>
    <row r="153" spans="2:10" s="123" customFormat="1" ht="12.75" customHeight="1">
      <c r="B153" s="305"/>
      <c r="C153" s="287"/>
      <c r="D153" s="231"/>
      <c r="E153" s="304"/>
      <c r="F153" s="124"/>
      <c r="G153" s="124"/>
      <c r="H153" s="124"/>
      <c r="I153" s="124"/>
      <c r="J153" s="124"/>
    </row>
    <row r="154" spans="2:10" s="123" customFormat="1" ht="12.75" customHeight="1">
      <c r="B154" s="305"/>
      <c r="C154" s="287"/>
      <c r="D154" s="231"/>
      <c r="E154" s="304"/>
      <c r="F154" s="124"/>
      <c r="G154" s="124"/>
      <c r="H154" s="124"/>
      <c r="I154" s="124"/>
      <c r="J154" s="124"/>
    </row>
    <row r="155" spans="2:10" s="123" customFormat="1" ht="12.75" customHeight="1">
      <c r="B155" s="305"/>
      <c r="C155" s="287"/>
      <c r="D155" s="231"/>
      <c r="E155" s="304"/>
      <c r="F155" s="124"/>
      <c r="G155" s="124"/>
      <c r="H155" s="124"/>
      <c r="I155" s="124"/>
      <c r="J155" s="124"/>
    </row>
    <row r="156" spans="2:10" s="123" customFormat="1" ht="12.75" customHeight="1">
      <c r="B156" s="305"/>
      <c r="C156" s="287"/>
      <c r="D156" s="231"/>
      <c r="E156" s="304"/>
      <c r="F156" s="124"/>
      <c r="G156" s="124"/>
      <c r="H156" s="124"/>
      <c r="I156" s="124"/>
      <c r="J156" s="124"/>
    </row>
    <row r="157" spans="2:10" s="123" customFormat="1" ht="12.75" customHeight="1">
      <c r="B157" s="305"/>
      <c r="C157" s="287"/>
      <c r="D157" s="231"/>
      <c r="E157" s="304"/>
      <c r="F157" s="124"/>
      <c r="G157" s="124"/>
      <c r="H157" s="124"/>
      <c r="I157" s="124"/>
      <c r="J157" s="124"/>
    </row>
    <row r="158" spans="2:10" s="123" customFormat="1" ht="12.75" customHeight="1">
      <c r="B158" s="305"/>
      <c r="C158" s="287"/>
      <c r="D158" s="231"/>
      <c r="E158" s="304"/>
      <c r="F158" s="124"/>
      <c r="G158" s="124"/>
      <c r="H158" s="124"/>
      <c r="I158" s="124"/>
      <c r="J158" s="124"/>
    </row>
    <row r="159" spans="2:10" s="123" customFormat="1" ht="12.75" customHeight="1">
      <c r="B159" s="305"/>
      <c r="C159" s="287"/>
      <c r="D159" s="231"/>
      <c r="E159" s="304"/>
      <c r="F159" s="124"/>
      <c r="G159" s="124"/>
      <c r="H159" s="124"/>
      <c r="I159" s="124"/>
      <c r="J159" s="124"/>
    </row>
    <row r="160" spans="2:10" s="123" customFormat="1" ht="12.75" customHeight="1">
      <c r="B160" s="305"/>
      <c r="C160" s="287"/>
      <c r="D160" s="231"/>
      <c r="E160" s="304"/>
      <c r="F160" s="124"/>
      <c r="G160" s="124"/>
      <c r="H160" s="124"/>
      <c r="I160" s="124"/>
      <c r="J160" s="124"/>
    </row>
    <row r="161" spans="2:10" s="123" customFormat="1" ht="12.75" customHeight="1">
      <c r="B161" s="305"/>
      <c r="C161" s="287"/>
      <c r="D161" s="231"/>
      <c r="E161" s="304"/>
      <c r="F161" s="124"/>
      <c r="G161" s="124"/>
      <c r="H161" s="124"/>
      <c r="I161" s="124"/>
      <c r="J161" s="124"/>
    </row>
    <row r="162" spans="2:10" s="123" customFormat="1" ht="12.75" customHeight="1">
      <c r="B162" s="305"/>
      <c r="C162" s="287"/>
      <c r="D162" s="231"/>
      <c r="E162" s="304"/>
      <c r="F162" s="124"/>
      <c r="G162" s="124"/>
      <c r="H162" s="124"/>
      <c r="I162" s="124"/>
      <c r="J162" s="124"/>
    </row>
    <row r="163" spans="2:10" s="123" customFormat="1" ht="12.75" customHeight="1">
      <c r="B163" s="305"/>
      <c r="C163" s="287"/>
      <c r="D163" s="231"/>
      <c r="E163" s="304"/>
      <c r="F163" s="124"/>
      <c r="G163" s="124"/>
      <c r="H163" s="124"/>
      <c r="I163" s="124"/>
      <c r="J163" s="124"/>
    </row>
    <row r="164" spans="2:10" s="123" customFormat="1" ht="12.75" customHeight="1">
      <c r="B164" s="305"/>
      <c r="C164" s="287"/>
      <c r="D164" s="231"/>
      <c r="E164" s="304"/>
      <c r="F164" s="124"/>
      <c r="G164" s="124"/>
      <c r="H164" s="124"/>
      <c r="I164" s="124"/>
      <c r="J164" s="124"/>
    </row>
    <row r="165" spans="2:10" s="123" customFormat="1" ht="12.75" customHeight="1">
      <c r="B165" s="305"/>
      <c r="C165" s="287"/>
      <c r="D165" s="231"/>
      <c r="E165" s="304"/>
      <c r="F165" s="124"/>
      <c r="G165" s="124"/>
      <c r="H165" s="124"/>
      <c r="I165" s="124"/>
      <c r="J165" s="124"/>
    </row>
    <row r="166" spans="2:10" s="123" customFormat="1" ht="12.75" customHeight="1">
      <c r="B166" s="305"/>
      <c r="C166" s="287"/>
      <c r="D166" s="231"/>
      <c r="E166" s="304"/>
      <c r="F166" s="124"/>
      <c r="G166" s="124"/>
      <c r="H166" s="124"/>
      <c r="I166" s="124"/>
      <c r="J166" s="124"/>
    </row>
    <row r="167" spans="2:10" s="123" customFormat="1" ht="12.75" customHeight="1">
      <c r="B167" s="305"/>
      <c r="C167" s="287"/>
      <c r="D167" s="231"/>
      <c r="E167" s="304"/>
      <c r="F167" s="124"/>
      <c r="G167" s="124"/>
      <c r="H167" s="124"/>
      <c r="I167" s="124"/>
      <c r="J167" s="124"/>
    </row>
    <row r="168" spans="2:10" s="123" customFormat="1" ht="12.75" customHeight="1">
      <c r="B168" s="305"/>
      <c r="C168" s="287"/>
      <c r="D168" s="231"/>
      <c r="E168" s="304"/>
      <c r="F168" s="124"/>
      <c r="G168" s="124"/>
      <c r="H168" s="124"/>
      <c r="I168" s="124"/>
      <c r="J168" s="124"/>
    </row>
    <row r="169" spans="2:10" s="123" customFormat="1" ht="12.75" customHeight="1">
      <c r="B169" s="305"/>
      <c r="C169" s="287"/>
      <c r="D169" s="231"/>
      <c r="E169" s="304"/>
      <c r="F169" s="124"/>
      <c r="G169" s="124"/>
      <c r="H169" s="124"/>
      <c r="I169" s="124"/>
      <c r="J169" s="124"/>
    </row>
    <row r="170" spans="2:10" s="123" customFormat="1" ht="12.75" customHeight="1">
      <c r="B170" s="305"/>
      <c r="C170" s="287"/>
      <c r="D170" s="231"/>
      <c r="E170" s="304"/>
      <c r="F170" s="124"/>
      <c r="G170" s="124"/>
      <c r="H170" s="124"/>
      <c r="I170" s="124"/>
      <c r="J170" s="124"/>
    </row>
    <row r="171" spans="2:10" s="123" customFormat="1" ht="12.75" customHeight="1">
      <c r="B171" s="305"/>
      <c r="C171" s="287"/>
      <c r="D171" s="231"/>
      <c r="E171" s="304"/>
      <c r="F171" s="124"/>
      <c r="G171" s="124"/>
      <c r="H171" s="124"/>
      <c r="I171" s="124"/>
      <c r="J171" s="124"/>
    </row>
    <row r="172" spans="2:10" s="123" customFormat="1" ht="12.75" customHeight="1">
      <c r="B172" s="305"/>
      <c r="C172" s="287"/>
      <c r="D172" s="231"/>
      <c r="E172" s="304"/>
      <c r="F172" s="124"/>
      <c r="G172" s="124"/>
      <c r="H172" s="124"/>
      <c r="I172" s="124"/>
      <c r="J172" s="124"/>
    </row>
    <row r="173" spans="2:10" s="123" customFormat="1" ht="12.75" customHeight="1">
      <c r="B173" s="305"/>
      <c r="C173" s="287"/>
      <c r="D173" s="231"/>
      <c r="E173" s="304"/>
      <c r="F173" s="124"/>
      <c r="G173" s="124"/>
      <c r="H173" s="124"/>
      <c r="I173" s="124"/>
      <c r="J173" s="124"/>
    </row>
    <row r="174" spans="2:10" s="123" customFormat="1" ht="12.75" customHeight="1">
      <c r="B174" s="305"/>
      <c r="C174" s="287"/>
      <c r="D174" s="231"/>
      <c r="E174" s="304"/>
      <c r="F174" s="124"/>
      <c r="G174" s="124"/>
      <c r="H174" s="124"/>
      <c r="I174" s="124"/>
      <c r="J174" s="124"/>
    </row>
    <row r="175" spans="2:10" s="123" customFormat="1" ht="12.75" customHeight="1">
      <c r="B175" s="305"/>
      <c r="C175" s="287"/>
      <c r="D175" s="231"/>
      <c r="E175" s="304"/>
      <c r="F175" s="124"/>
      <c r="G175" s="124"/>
      <c r="H175" s="124"/>
      <c r="I175" s="124"/>
      <c r="J175" s="124"/>
    </row>
    <row r="176" spans="2:10" s="123" customFormat="1" ht="12.75" customHeight="1">
      <c r="B176" s="305"/>
      <c r="C176" s="287"/>
      <c r="D176" s="231"/>
      <c r="E176" s="304"/>
      <c r="F176" s="124"/>
      <c r="G176" s="124"/>
      <c r="H176" s="124"/>
      <c r="I176" s="124"/>
      <c r="J176" s="124"/>
    </row>
    <row r="177" spans="2:10" s="123" customFormat="1" ht="12.75" customHeight="1">
      <c r="B177" s="305"/>
      <c r="C177" s="287"/>
      <c r="D177" s="231"/>
      <c r="E177" s="304"/>
      <c r="F177" s="124"/>
      <c r="G177" s="124"/>
      <c r="H177" s="124"/>
      <c r="I177" s="124"/>
      <c r="J177" s="124"/>
    </row>
    <row r="178" spans="2:10" s="123" customFormat="1" ht="12.75" customHeight="1">
      <c r="B178" s="305"/>
      <c r="C178" s="287"/>
      <c r="D178" s="231"/>
      <c r="E178" s="304"/>
      <c r="F178" s="124"/>
      <c r="G178" s="124"/>
      <c r="H178" s="124"/>
      <c r="I178" s="124"/>
      <c r="J178" s="124"/>
    </row>
    <row r="179" spans="2:10" s="123" customFormat="1" ht="12.75" customHeight="1">
      <c r="B179" s="305"/>
      <c r="C179" s="287"/>
      <c r="D179" s="231"/>
      <c r="E179" s="304"/>
      <c r="F179" s="124"/>
      <c r="G179" s="124"/>
      <c r="H179" s="124"/>
      <c r="I179" s="124"/>
      <c r="J179" s="124"/>
    </row>
    <row r="180" spans="2:10" s="123" customFormat="1" ht="12.75" customHeight="1">
      <c r="B180" s="305"/>
      <c r="C180" s="287"/>
      <c r="D180" s="231"/>
      <c r="E180" s="304"/>
      <c r="F180" s="124"/>
      <c r="G180" s="124"/>
      <c r="H180" s="124"/>
      <c r="I180" s="124"/>
      <c r="J180" s="124"/>
    </row>
    <row r="181" spans="2:10" s="123" customFormat="1" ht="12.75" customHeight="1">
      <c r="B181" s="305"/>
      <c r="C181" s="287"/>
      <c r="D181" s="231"/>
      <c r="E181" s="304"/>
      <c r="F181" s="124"/>
      <c r="G181" s="124"/>
      <c r="H181" s="124"/>
      <c r="I181" s="124"/>
      <c r="J181" s="124"/>
    </row>
    <row r="182" spans="2:10" s="123" customFormat="1" ht="12.75" customHeight="1">
      <c r="B182" s="305"/>
      <c r="C182" s="287"/>
      <c r="D182" s="231"/>
      <c r="E182" s="304"/>
      <c r="F182" s="124"/>
      <c r="G182" s="124"/>
      <c r="H182" s="124"/>
      <c r="I182" s="124"/>
      <c r="J182" s="124"/>
    </row>
    <row r="183" spans="2:10" s="123" customFormat="1" ht="12.75" customHeight="1">
      <c r="B183" s="305"/>
      <c r="C183" s="287"/>
      <c r="D183" s="231"/>
      <c r="E183" s="304"/>
      <c r="F183" s="124"/>
      <c r="G183" s="124"/>
      <c r="H183" s="124"/>
      <c r="I183" s="124"/>
      <c r="J183" s="124"/>
    </row>
    <row r="184" spans="2:10" s="123" customFormat="1" ht="12.75" customHeight="1">
      <c r="B184" s="305"/>
      <c r="C184" s="287"/>
      <c r="D184" s="231"/>
      <c r="E184" s="304"/>
      <c r="F184" s="124"/>
      <c r="G184" s="124"/>
      <c r="H184" s="124"/>
      <c r="I184" s="124"/>
      <c r="J184" s="124"/>
    </row>
    <row r="185" spans="2:10" s="123" customFormat="1" ht="12.75" customHeight="1">
      <c r="B185" s="305"/>
      <c r="C185" s="287"/>
      <c r="D185" s="231"/>
      <c r="E185" s="304"/>
      <c r="F185" s="124"/>
      <c r="G185" s="124"/>
      <c r="H185" s="124"/>
      <c r="I185" s="124"/>
      <c r="J185" s="124"/>
    </row>
    <row r="186" spans="2:10" s="123" customFormat="1" ht="12.75" customHeight="1">
      <c r="B186" s="305"/>
      <c r="C186" s="287"/>
      <c r="D186" s="231"/>
      <c r="E186" s="304"/>
      <c r="F186" s="124"/>
      <c r="G186" s="124"/>
      <c r="H186" s="124"/>
      <c r="I186" s="124"/>
      <c r="J186" s="124"/>
    </row>
    <row r="187" spans="2:10" s="123" customFormat="1" ht="12.75" customHeight="1">
      <c r="B187" s="305"/>
      <c r="C187" s="287"/>
      <c r="D187" s="231"/>
      <c r="E187" s="304"/>
      <c r="F187" s="124"/>
      <c r="G187" s="124"/>
      <c r="H187" s="124"/>
      <c r="I187" s="124"/>
      <c r="J187" s="124"/>
    </row>
    <row r="188" spans="2:10" s="123" customFormat="1" ht="12.75" customHeight="1">
      <c r="B188" s="305"/>
      <c r="C188" s="287"/>
      <c r="D188" s="231"/>
      <c r="E188" s="304"/>
      <c r="F188" s="124"/>
      <c r="G188" s="124"/>
      <c r="H188" s="124"/>
      <c r="I188" s="124"/>
      <c r="J188" s="124"/>
    </row>
    <row r="189" spans="2:10" s="123" customFormat="1" ht="12.75" customHeight="1">
      <c r="B189" s="305"/>
      <c r="C189" s="287"/>
      <c r="D189" s="231"/>
      <c r="E189" s="304"/>
      <c r="F189" s="124"/>
      <c r="G189" s="124"/>
      <c r="H189" s="124"/>
      <c r="I189" s="124"/>
      <c r="J189" s="124"/>
    </row>
    <row r="190" spans="2:10" s="123" customFormat="1" ht="12.75" customHeight="1">
      <c r="B190" s="305"/>
      <c r="C190" s="287"/>
      <c r="D190" s="231"/>
      <c r="E190" s="304"/>
      <c r="F190" s="124"/>
      <c r="G190" s="124"/>
      <c r="H190" s="124"/>
      <c r="I190" s="124"/>
      <c r="J190" s="124"/>
    </row>
    <row r="191" spans="2:10" s="123" customFormat="1" ht="12.75" customHeight="1">
      <c r="B191" s="305"/>
      <c r="C191" s="287"/>
      <c r="D191" s="231"/>
      <c r="E191" s="304"/>
      <c r="F191" s="124"/>
      <c r="G191" s="124"/>
      <c r="H191" s="124"/>
      <c r="I191" s="124"/>
      <c r="J191" s="124"/>
    </row>
    <row r="192" spans="2:10" s="123" customFormat="1" ht="12.75" customHeight="1">
      <c r="B192" s="305"/>
      <c r="C192" s="287"/>
      <c r="D192" s="231"/>
      <c r="E192" s="304"/>
      <c r="F192" s="124"/>
      <c r="G192" s="124"/>
      <c r="H192" s="124"/>
      <c r="I192" s="124"/>
      <c r="J192" s="124"/>
    </row>
    <row r="193" spans="2:10" s="123" customFormat="1" ht="12.75" customHeight="1">
      <c r="B193" s="305"/>
      <c r="C193" s="287"/>
      <c r="D193" s="231"/>
      <c r="E193" s="304"/>
      <c r="F193" s="124"/>
      <c r="G193" s="124"/>
      <c r="H193" s="124"/>
      <c r="I193" s="124"/>
      <c r="J193" s="124"/>
    </row>
    <row r="194" spans="2:10" s="123" customFormat="1" ht="12.75" customHeight="1">
      <c r="B194" s="305"/>
      <c r="C194" s="287"/>
      <c r="D194" s="231"/>
      <c r="E194" s="304"/>
      <c r="F194" s="124"/>
      <c r="G194" s="124"/>
      <c r="H194" s="124"/>
      <c r="I194" s="124"/>
      <c r="J194" s="124"/>
    </row>
    <row r="195" spans="2:10" s="123" customFormat="1" ht="12.75" customHeight="1">
      <c r="B195" s="305"/>
      <c r="C195" s="287"/>
      <c r="D195" s="231"/>
      <c r="E195" s="304"/>
      <c r="F195" s="124"/>
      <c r="G195" s="124"/>
      <c r="H195" s="124"/>
      <c r="I195" s="124"/>
      <c r="J195" s="124"/>
    </row>
    <row r="196" spans="2:10" s="123" customFormat="1" ht="12.75" customHeight="1">
      <c r="B196" s="305"/>
      <c r="C196" s="287"/>
      <c r="D196" s="231"/>
      <c r="E196" s="304"/>
      <c r="F196" s="124"/>
      <c r="G196" s="124"/>
      <c r="H196" s="124"/>
      <c r="I196" s="124"/>
      <c r="J196" s="124"/>
    </row>
    <row r="197" spans="2:10" s="123" customFormat="1" ht="12.75" customHeight="1">
      <c r="B197" s="305"/>
      <c r="C197" s="287"/>
      <c r="D197" s="231"/>
      <c r="E197" s="304"/>
      <c r="F197" s="124"/>
      <c r="G197" s="124"/>
      <c r="H197" s="124"/>
      <c r="I197" s="124"/>
      <c r="J197" s="124"/>
    </row>
    <row r="198" spans="2:10" s="123" customFormat="1" ht="12.75" customHeight="1">
      <c r="B198" s="305"/>
      <c r="C198" s="287"/>
      <c r="D198" s="231"/>
      <c r="E198" s="304"/>
      <c r="F198" s="124"/>
      <c r="G198" s="124"/>
      <c r="H198" s="124"/>
      <c r="I198" s="124"/>
      <c r="J198" s="124"/>
    </row>
    <row r="199" spans="2:10" s="123" customFormat="1" ht="12.75" customHeight="1">
      <c r="B199" s="305"/>
      <c r="C199" s="287"/>
      <c r="D199" s="231"/>
      <c r="E199" s="304"/>
      <c r="F199" s="124"/>
      <c r="G199" s="124"/>
      <c r="H199" s="124"/>
      <c r="I199" s="124"/>
      <c r="J199" s="124"/>
    </row>
    <row r="200" spans="2:10" s="123" customFormat="1" ht="12.75" customHeight="1">
      <c r="B200" s="305"/>
      <c r="C200" s="287"/>
      <c r="D200" s="231"/>
      <c r="E200" s="304"/>
      <c r="F200" s="124"/>
      <c r="G200" s="124"/>
      <c r="H200" s="124"/>
      <c r="I200" s="124"/>
      <c r="J200" s="124"/>
    </row>
    <row r="201" spans="2:10" s="123" customFormat="1" ht="12.75" customHeight="1">
      <c r="B201" s="305"/>
      <c r="C201" s="287"/>
      <c r="D201" s="231"/>
      <c r="E201" s="304"/>
      <c r="F201" s="124"/>
      <c r="G201" s="124"/>
      <c r="H201" s="124"/>
      <c r="I201" s="124"/>
      <c r="J201" s="124"/>
    </row>
    <row r="202" spans="2:10" s="123" customFormat="1" ht="12.75" customHeight="1">
      <c r="B202" s="305"/>
      <c r="C202" s="287"/>
      <c r="D202" s="231"/>
      <c r="E202" s="304"/>
      <c r="F202" s="124"/>
      <c r="G202" s="124"/>
      <c r="H202" s="124"/>
      <c r="I202" s="124"/>
      <c r="J202" s="124"/>
    </row>
    <row r="203" spans="2:10" s="123" customFormat="1" ht="12.75" customHeight="1">
      <c r="B203" s="305"/>
      <c r="C203" s="287"/>
      <c r="D203" s="231"/>
      <c r="E203" s="304"/>
      <c r="F203" s="124"/>
      <c r="G203" s="124"/>
      <c r="H203" s="124"/>
      <c r="I203" s="124"/>
      <c r="J203" s="124"/>
    </row>
    <row r="204" spans="2:10" s="123" customFormat="1" ht="12.75" customHeight="1">
      <c r="B204" s="305"/>
      <c r="C204" s="287"/>
      <c r="D204" s="231"/>
      <c r="E204" s="304"/>
      <c r="F204" s="124"/>
      <c r="G204" s="124"/>
      <c r="H204" s="124"/>
      <c r="I204" s="124"/>
      <c r="J204" s="124"/>
    </row>
    <row r="205" spans="2:10" s="123" customFormat="1" ht="12.75" customHeight="1">
      <c r="B205" s="305"/>
      <c r="C205" s="287"/>
      <c r="D205" s="231"/>
      <c r="E205" s="304"/>
      <c r="F205" s="124"/>
      <c r="G205" s="124"/>
      <c r="H205" s="124"/>
      <c r="I205" s="124"/>
      <c r="J205" s="124"/>
    </row>
    <row r="206" spans="2:10" s="123" customFormat="1" ht="12.75" customHeight="1">
      <c r="B206" s="305"/>
      <c r="C206" s="287"/>
      <c r="D206" s="231"/>
      <c r="E206" s="304"/>
      <c r="F206" s="124"/>
      <c r="G206" s="124"/>
      <c r="H206" s="124"/>
      <c r="I206" s="124"/>
      <c r="J206" s="124"/>
    </row>
    <row r="207" spans="2:10" s="123" customFormat="1" ht="12.75" customHeight="1">
      <c r="B207" s="305"/>
      <c r="C207" s="287"/>
      <c r="D207" s="231"/>
      <c r="E207" s="304"/>
      <c r="F207" s="124"/>
      <c r="G207" s="124"/>
      <c r="H207" s="124"/>
      <c r="I207" s="124"/>
      <c r="J207" s="124"/>
    </row>
    <row r="208" spans="2:10" s="123" customFormat="1" ht="12.75" customHeight="1">
      <c r="B208" s="305"/>
      <c r="C208" s="287"/>
      <c r="D208" s="231"/>
      <c r="E208" s="304"/>
      <c r="F208" s="124"/>
      <c r="G208" s="124"/>
      <c r="H208" s="124"/>
      <c r="I208" s="124"/>
      <c r="J208" s="124"/>
    </row>
    <row r="209" spans="2:10" s="123" customFormat="1" ht="12.75" customHeight="1">
      <c r="B209" s="305"/>
      <c r="C209" s="287"/>
      <c r="D209" s="231"/>
      <c r="E209" s="304"/>
      <c r="F209" s="124"/>
      <c r="G209" s="124"/>
      <c r="H209" s="124"/>
      <c r="I209" s="124"/>
      <c r="J209" s="124"/>
    </row>
    <row r="210" spans="2:10" s="123" customFormat="1" ht="12.75" customHeight="1">
      <c r="B210" s="305"/>
      <c r="C210" s="287"/>
      <c r="D210" s="231"/>
      <c r="E210" s="304"/>
      <c r="F210" s="124"/>
      <c r="G210" s="124"/>
      <c r="H210" s="124"/>
      <c r="I210" s="124"/>
      <c r="J210" s="124"/>
    </row>
    <row r="211" spans="2:10" s="123" customFormat="1" ht="12.75" customHeight="1">
      <c r="B211" s="305"/>
      <c r="C211" s="287"/>
      <c r="D211" s="231"/>
      <c r="E211" s="304"/>
      <c r="F211" s="124"/>
      <c r="G211" s="124"/>
      <c r="H211" s="124"/>
      <c r="I211" s="124"/>
      <c r="J211" s="124"/>
    </row>
    <row r="212" spans="2:10" s="123" customFormat="1" ht="12.75" customHeight="1">
      <c r="B212" s="305"/>
      <c r="C212" s="287"/>
      <c r="D212" s="231"/>
      <c r="E212" s="304"/>
      <c r="F212" s="124"/>
      <c r="G212" s="124"/>
      <c r="H212" s="124"/>
      <c r="I212" s="124"/>
      <c r="J212" s="124"/>
    </row>
    <row r="213" spans="2:10" s="123" customFormat="1" ht="12.75" customHeight="1">
      <c r="B213" s="305"/>
      <c r="C213" s="287"/>
      <c r="D213" s="231"/>
      <c r="E213" s="304"/>
      <c r="F213" s="124"/>
      <c r="G213" s="124"/>
      <c r="H213" s="124"/>
      <c r="I213" s="124"/>
      <c r="J213" s="124"/>
    </row>
    <row r="214" spans="2:10" s="123" customFormat="1" ht="12.75" customHeight="1">
      <c r="B214" s="305"/>
      <c r="C214" s="287"/>
      <c r="D214" s="231"/>
      <c r="E214" s="304"/>
      <c r="F214" s="124"/>
      <c r="G214" s="124"/>
      <c r="H214" s="124"/>
      <c r="I214" s="124"/>
      <c r="J214" s="124"/>
    </row>
    <row r="215" spans="2:10" s="123" customFormat="1" ht="12.75" customHeight="1">
      <c r="B215" s="305"/>
      <c r="C215" s="287"/>
      <c r="D215" s="231"/>
      <c r="E215" s="304"/>
      <c r="F215" s="124"/>
      <c r="G215" s="124"/>
      <c r="H215" s="124"/>
      <c r="I215" s="124"/>
      <c r="J215" s="124"/>
    </row>
    <row r="216" spans="2:10" s="123" customFormat="1" ht="12.75" customHeight="1">
      <c r="B216" s="305"/>
      <c r="C216" s="287"/>
      <c r="D216" s="231"/>
      <c r="E216" s="304"/>
      <c r="F216" s="124"/>
      <c r="G216" s="124"/>
      <c r="H216" s="124"/>
      <c r="I216" s="124"/>
      <c r="J216" s="124"/>
    </row>
    <row r="217" spans="2:10" s="123" customFormat="1" ht="12.75" customHeight="1">
      <c r="B217" s="305"/>
      <c r="C217" s="287"/>
      <c r="D217" s="231"/>
      <c r="E217" s="304"/>
      <c r="F217" s="124"/>
      <c r="G217" s="124"/>
      <c r="H217" s="124"/>
      <c r="I217" s="124"/>
      <c r="J217" s="124"/>
    </row>
    <row r="218" spans="2:10" s="123" customFormat="1" ht="12.75" customHeight="1">
      <c r="B218" s="305"/>
      <c r="C218" s="287"/>
      <c r="D218" s="231"/>
      <c r="E218" s="304"/>
      <c r="F218" s="124"/>
      <c r="G218" s="124"/>
      <c r="H218" s="124"/>
      <c r="I218" s="124"/>
      <c r="J218" s="124"/>
    </row>
    <row r="219" spans="2:10" s="123" customFormat="1" ht="12.75" customHeight="1">
      <c r="B219" s="305"/>
      <c r="C219" s="287"/>
      <c r="D219" s="231"/>
      <c r="E219" s="304"/>
      <c r="F219" s="124"/>
      <c r="G219" s="124"/>
      <c r="H219" s="124"/>
      <c r="I219" s="124"/>
      <c r="J219" s="124"/>
    </row>
    <row r="220" spans="2:10" s="123" customFormat="1" ht="12.75" customHeight="1">
      <c r="B220" s="305"/>
      <c r="C220" s="287"/>
      <c r="D220" s="231"/>
      <c r="E220" s="304"/>
      <c r="F220" s="124"/>
      <c r="G220" s="124"/>
      <c r="H220" s="124"/>
      <c r="I220" s="124"/>
      <c r="J220" s="124"/>
    </row>
    <row r="221" spans="2:10" s="123" customFormat="1" ht="12.75" customHeight="1">
      <c r="B221" s="305"/>
      <c r="C221" s="287"/>
      <c r="D221" s="231"/>
      <c r="E221" s="304"/>
      <c r="F221" s="124"/>
      <c r="G221" s="124"/>
      <c r="H221" s="124"/>
      <c r="I221" s="124"/>
      <c r="J221" s="124"/>
    </row>
    <row r="222" spans="2:10" s="123" customFormat="1" ht="12.75" customHeight="1">
      <c r="B222" s="305"/>
      <c r="C222" s="287"/>
      <c r="D222" s="231"/>
      <c r="E222" s="304"/>
      <c r="F222" s="124"/>
      <c r="G222" s="124"/>
      <c r="H222" s="124"/>
      <c r="I222" s="124"/>
      <c r="J222" s="124"/>
    </row>
    <row r="223" spans="2:10" s="123" customFormat="1" ht="12.75" customHeight="1">
      <c r="B223" s="305"/>
      <c r="C223" s="287"/>
      <c r="D223" s="231"/>
      <c r="E223" s="304"/>
      <c r="F223" s="124"/>
      <c r="G223" s="124"/>
      <c r="H223" s="124"/>
      <c r="I223" s="124"/>
      <c r="J223" s="124"/>
    </row>
    <row r="224" spans="2:10" s="123" customFormat="1" ht="12.75" customHeight="1">
      <c r="B224" s="305"/>
      <c r="C224" s="287"/>
      <c r="D224" s="231"/>
      <c r="E224" s="304"/>
      <c r="F224" s="124"/>
      <c r="G224" s="124"/>
      <c r="H224" s="124"/>
      <c r="I224" s="124"/>
      <c r="J224" s="124"/>
    </row>
    <row r="225" spans="1:10" s="123" customFormat="1" ht="12.75" customHeight="1">
      <c r="B225" s="305"/>
      <c r="C225" s="287"/>
      <c r="D225" s="231"/>
      <c r="E225" s="304"/>
      <c r="F225" s="124"/>
      <c r="G225" s="124"/>
      <c r="H225" s="124"/>
      <c r="I225" s="124"/>
      <c r="J225" s="124"/>
    </row>
    <row r="226" spans="1:10" s="123" customFormat="1" ht="12.75" customHeight="1">
      <c r="B226" s="305"/>
      <c r="C226" s="287"/>
      <c r="D226" s="231"/>
      <c r="E226" s="304"/>
      <c r="F226" s="124"/>
      <c r="G226" s="124"/>
      <c r="H226" s="124"/>
      <c r="I226" s="124"/>
      <c r="J226" s="124"/>
    </row>
    <row r="227" spans="1:10" s="123" customFormat="1" ht="12.75" customHeight="1">
      <c r="B227" s="305"/>
      <c r="C227" s="287"/>
      <c r="D227" s="231"/>
      <c r="E227" s="304"/>
      <c r="F227" s="124"/>
      <c r="G227" s="124"/>
      <c r="H227" s="124"/>
      <c r="I227" s="124"/>
      <c r="J227" s="124"/>
    </row>
    <row r="228" spans="1:10" s="123" customFormat="1" ht="12.75" customHeight="1">
      <c r="B228" s="305"/>
      <c r="C228" s="287"/>
      <c r="D228" s="231"/>
      <c r="E228" s="304"/>
      <c r="F228" s="124"/>
      <c r="G228" s="124"/>
      <c r="H228" s="124"/>
      <c r="I228" s="124"/>
      <c r="J228" s="124"/>
    </row>
    <row r="229" spans="1:10" s="123" customFormat="1" ht="12.75" customHeight="1">
      <c r="B229" s="305"/>
      <c r="C229" s="287"/>
      <c r="D229" s="231"/>
      <c r="E229" s="304"/>
      <c r="F229" s="124"/>
      <c r="G229" s="124"/>
      <c r="H229" s="124"/>
      <c r="I229" s="124"/>
      <c r="J229" s="124"/>
    </row>
    <row r="230" spans="1:10" s="123" customFormat="1" ht="12.75" customHeight="1">
      <c r="B230" s="305"/>
      <c r="C230" s="287"/>
      <c r="D230" s="231"/>
      <c r="E230" s="304"/>
      <c r="F230" s="124"/>
      <c r="G230" s="124"/>
      <c r="H230" s="124"/>
      <c r="I230" s="124"/>
      <c r="J230" s="124"/>
    </row>
    <row r="231" spans="1:10" s="123" customFormat="1" ht="12.75" customHeight="1">
      <c r="B231" s="305"/>
      <c r="C231" s="287"/>
      <c r="D231" s="231"/>
      <c r="E231" s="304"/>
      <c r="F231" s="124"/>
      <c r="G231" s="124"/>
      <c r="H231" s="124"/>
      <c r="I231" s="124"/>
      <c r="J231" s="124"/>
    </row>
    <row r="232" spans="1:10" s="123" customFormat="1" ht="12.75" customHeight="1">
      <c r="B232" s="305"/>
      <c r="C232" s="287"/>
      <c r="D232" s="231"/>
      <c r="E232" s="304"/>
      <c r="F232" s="124"/>
      <c r="G232" s="124"/>
      <c r="H232" s="124"/>
      <c r="I232" s="124"/>
      <c r="J232" s="124"/>
    </row>
    <row r="233" spans="1:10" s="123" customFormat="1" ht="12.75" customHeight="1">
      <c r="B233" s="305"/>
      <c r="C233" s="287"/>
      <c r="D233" s="231"/>
      <c r="E233" s="304"/>
      <c r="F233" s="124"/>
      <c r="G233" s="124"/>
      <c r="H233" s="124"/>
      <c r="I233" s="124"/>
      <c r="J233" s="124"/>
    </row>
    <row r="234" spans="1:10" s="123" customFormat="1" ht="12.75" customHeight="1">
      <c r="B234" s="305"/>
      <c r="C234" s="287"/>
      <c r="D234" s="231"/>
      <c r="E234" s="304"/>
      <c r="F234" s="124"/>
      <c r="G234" s="124"/>
      <c r="H234" s="124"/>
      <c r="I234" s="124"/>
      <c r="J234" s="124"/>
    </row>
    <row r="235" spans="1:10" s="123" customFormat="1" ht="12.75" customHeight="1">
      <c r="B235" s="305"/>
      <c r="C235" s="287"/>
      <c r="D235" s="231"/>
      <c r="E235" s="304"/>
      <c r="F235" s="124"/>
      <c r="G235" s="124"/>
      <c r="H235" s="124"/>
      <c r="I235" s="124"/>
      <c r="J235" s="124"/>
    </row>
    <row r="236" spans="1:10" s="123" customFormat="1" ht="12.75" customHeight="1">
      <c r="A236" s="121"/>
      <c r="B236" s="253"/>
      <c r="C236" s="307"/>
      <c r="D236" s="308"/>
      <c r="E236" s="309"/>
      <c r="F236" s="124"/>
      <c r="G236" s="124"/>
      <c r="H236" s="124"/>
      <c r="I236" s="124"/>
      <c r="J236" s="124"/>
    </row>
    <row r="237" spans="1:10" s="123" customFormat="1" ht="12.75" customHeight="1">
      <c r="A237" s="121"/>
      <c r="B237" s="253"/>
      <c r="C237" s="307"/>
      <c r="D237" s="308"/>
      <c r="E237" s="309"/>
      <c r="F237" s="124"/>
      <c r="G237" s="124"/>
      <c r="H237" s="124"/>
      <c r="I237" s="124"/>
      <c r="J237" s="124"/>
    </row>
    <row r="238" spans="1:10" s="123" customFormat="1" ht="12.75" customHeight="1">
      <c r="A238" s="121"/>
      <c r="B238" s="253"/>
      <c r="C238" s="307"/>
      <c r="D238" s="308"/>
      <c r="E238" s="309"/>
      <c r="F238" s="124"/>
      <c r="G238" s="124"/>
      <c r="H238" s="124"/>
      <c r="I238" s="124"/>
      <c r="J238" s="124"/>
    </row>
    <row r="239" spans="1:10" s="123" customFormat="1" ht="12.75" customHeight="1">
      <c r="A239" s="121"/>
      <c r="B239" s="253"/>
      <c r="C239" s="307"/>
      <c r="D239" s="308"/>
      <c r="E239" s="309"/>
      <c r="F239" s="124"/>
      <c r="G239" s="124"/>
      <c r="H239" s="124"/>
      <c r="I239" s="124"/>
      <c r="J239" s="124"/>
    </row>
    <row r="240" spans="1:10" s="123" customFormat="1" ht="12.75" customHeight="1">
      <c r="A240" s="121"/>
      <c r="B240" s="253"/>
      <c r="C240" s="307"/>
      <c r="D240" s="308"/>
      <c r="E240" s="309"/>
      <c r="F240" s="124"/>
      <c r="G240" s="124"/>
      <c r="H240" s="124"/>
      <c r="I240" s="124"/>
      <c r="J240" s="124"/>
    </row>
    <row r="241" spans="1:10" s="123" customFormat="1" ht="12.75" customHeight="1">
      <c r="A241" s="121"/>
      <c r="B241" s="253"/>
      <c r="C241" s="307"/>
      <c r="D241" s="308"/>
      <c r="E241" s="309"/>
      <c r="F241" s="124"/>
      <c r="G241" s="124"/>
      <c r="H241" s="124"/>
      <c r="I241" s="124"/>
      <c r="J241" s="124"/>
    </row>
    <row r="242" spans="1:10" s="123" customFormat="1" ht="12.75" customHeight="1">
      <c r="A242" s="121"/>
      <c r="B242" s="253"/>
      <c r="C242" s="307"/>
      <c r="D242" s="308"/>
      <c r="E242" s="309"/>
      <c r="F242" s="124"/>
      <c r="G242" s="124"/>
      <c r="H242" s="124"/>
      <c r="I242" s="124"/>
      <c r="J242" s="124"/>
    </row>
    <row r="243" spans="1:10" s="123" customFormat="1" ht="12.75" customHeight="1">
      <c r="A243" s="121"/>
      <c r="B243" s="253"/>
      <c r="C243" s="307"/>
      <c r="D243" s="308"/>
      <c r="E243" s="309"/>
      <c r="F243" s="124"/>
      <c r="G243" s="124"/>
      <c r="H243" s="124"/>
      <c r="I243" s="124"/>
      <c r="J243" s="124"/>
    </row>
    <row r="244" spans="1:10" s="123" customFormat="1" ht="12.75" customHeight="1">
      <c r="A244" s="121"/>
      <c r="B244" s="253"/>
      <c r="C244" s="307"/>
      <c r="D244" s="308"/>
      <c r="E244" s="309"/>
      <c r="F244" s="124"/>
      <c r="G244" s="124"/>
      <c r="H244" s="124"/>
      <c r="I244" s="124"/>
      <c r="J244" s="124"/>
    </row>
    <row r="245" spans="1:10" s="123" customFormat="1" ht="12.75" customHeight="1">
      <c r="A245" s="121"/>
      <c r="B245" s="253"/>
      <c r="C245" s="307"/>
      <c r="D245" s="308"/>
      <c r="E245" s="309"/>
      <c r="F245" s="124"/>
      <c r="G245" s="124"/>
      <c r="H245" s="124"/>
      <c r="I245" s="124"/>
      <c r="J245" s="124"/>
    </row>
    <row r="246" spans="1:10" s="123" customFormat="1" ht="12.75" customHeight="1">
      <c r="A246" s="121"/>
      <c r="B246" s="253"/>
      <c r="C246" s="307"/>
      <c r="D246" s="308"/>
      <c r="E246" s="309"/>
      <c r="F246" s="124"/>
      <c r="G246" s="124"/>
      <c r="H246" s="124"/>
      <c r="I246" s="124"/>
      <c r="J246" s="124"/>
    </row>
    <row r="247" spans="1:10" s="123" customFormat="1" ht="12.75" customHeight="1">
      <c r="A247" s="121"/>
      <c r="B247" s="253"/>
      <c r="C247" s="307"/>
      <c r="D247" s="308"/>
      <c r="E247" s="309"/>
      <c r="F247" s="124"/>
      <c r="G247" s="124"/>
      <c r="H247" s="124"/>
      <c r="I247" s="124"/>
      <c r="J247" s="124"/>
    </row>
    <row r="248" spans="1:10" s="123" customFormat="1" ht="12.75" customHeight="1">
      <c r="A248" s="121"/>
      <c r="B248" s="253"/>
      <c r="C248" s="307"/>
      <c r="D248" s="308"/>
      <c r="E248" s="309"/>
      <c r="F248" s="124"/>
      <c r="G248" s="124"/>
      <c r="H248" s="124"/>
      <c r="I248" s="124"/>
      <c r="J248" s="124"/>
    </row>
    <row r="249" spans="1:10" s="123" customFormat="1" ht="12.75" customHeight="1">
      <c r="A249" s="121"/>
      <c r="B249" s="253"/>
      <c r="C249" s="307"/>
      <c r="D249" s="308"/>
      <c r="E249" s="309"/>
      <c r="F249" s="124"/>
      <c r="G249" s="124"/>
      <c r="H249" s="124"/>
      <c r="I249" s="124"/>
      <c r="J249" s="124"/>
    </row>
    <row r="250" spans="1:10" s="123" customFormat="1" ht="12.75" customHeight="1">
      <c r="A250" s="121"/>
      <c r="B250" s="253"/>
      <c r="C250" s="307"/>
      <c r="D250" s="308"/>
      <c r="E250" s="309"/>
      <c r="F250" s="124"/>
      <c r="G250" s="124"/>
      <c r="H250" s="124"/>
      <c r="I250" s="124"/>
      <c r="J250" s="124"/>
    </row>
    <row r="251" spans="1:10" s="123" customFormat="1" ht="12.75" customHeight="1">
      <c r="A251" s="121"/>
      <c r="B251" s="253"/>
      <c r="C251" s="307"/>
      <c r="D251" s="308"/>
      <c r="E251" s="309"/>
      <c r="F251" s="124"/>
      <c r="G251" s="124"/>
      <c r="H251" s="124"/>
      <c r="I251" s="124"/>
      <c r="J251" s="124"/>
    </row>
    <row r="252" spans="1:10" s="123" customFormat="1" ht="12.75" customHeight="1">
      <c r="A252" s="121"/>
      <c r="B252" s="253"/>
      <c r="C252" s="307"/>
      <c r="D252" s="308"/>
      <c r="E252" s="309"/>
      <c r="F252" s="124"/>
      <c r="G252" s="124"/>
      <c r="H252" s="124"/>
      <c r="I252" s="124"/>
      <c r="J252" s="124"/>
    </row>
    <row r="253" spans="1:10" s="123" customFormat="1" ht="12.75" customHeight="1">
      <c r="A253" s="121"/>
      <c r="B253" s="253"/>
      <c r="C253" s="307"/>
      <c r="D253" s="308"/>
      <c r="E253" s="309"/>
      <c r="F253" s="124"/>
      <c r="G253" s="124"/>
      <c r="H253" s="124"/>
      <c r="I253" s="124"/>
      <c r="J253" s="124"/>
    </row>
    <row r="254" spans="1:10" s="123" customFormat="1" ht="12.75" customHeight="1">
      <c r="A254" s="121"/>
      <c r="B254" s="253"/>
      <c r="C254" s="307"/>
      <c r="D254" s="308"/>
      <c r="E254" s="309"/>
      <c r="F254" s="124"/>
      <c r="G254" s="124"/>
      <c r="H254" s="124"/>
      <c r="I254" s="124"/>
      <c r="J254" s="124"/>
    </row>
    <row r="255" spans="1:10" s="123" customFormat="1" ht="12.75" customHeight="1">
      <c r="A255" s="121"/>
      <c r="B255" s="253"/>
      <c r="C255" s="307"/>
      <c r="D255" s="308"/>
      <c r="E255" s="309"/>
      <c r="F255" s="124"/>
      <c r="G255" s="124"/>
      <c r="H255" s="124"/>
      <c r="I255" s="124"/>
      <c r="J255" s="124"/>
    </row>
    <row r="256" spans="1:10" s="123" customFormat="1" ht="12.75" customHeight="1">
      <c r="A256" s="121"/>
      <c r="B256" s="253"/>
      <c r="C256" s="307"/>
      <c r="D256" s="308"/>
      <c r="E256" s="309"/>
      <c r="F256" s="124"/>
      <c r="G256" s="124"/>
      <c r="H256" s="124"/>
      <c r="I256" s="124"/>
      <c r="J256" s="124"/>
    </row>
    <row r="257" spans="1:10" s="123" customFormat="1" ht="12.75" customHeight="1">
      <c r="A257" s="121"/>
      <c r="B257" s="253"/>
      <c r="C257" s="307"/>
      <c r="D257" s="308"/>
      <c r="E257" s="309"/>
      <c r="F257" s="124"/>
      <c r="G257" s="124"/>
      <c r="H257" s="124"/>
      <c r="I257" s="124"/>
      <c r="J257" s="124"/>
    </row>
    <row r="258" spans="1:10" s="123" customFormat="1" ht="12.75" customHeight="1">
      <c r="A258" s="121"/>
      <c r="B258" s="253"/>
      <c r="C258" s="307"/>
      <c r="D258" s="308"/>
      <c r="E258" s="309"/>
      <c r="F258" s="124"/>
      <c r="G258" s="124"/>
      <c r="H258" s="124"/>
      <c r="I258" s="124"/>
      <c r="J258" s="124"/>
    </row>
    <row r="259" spans="1:10" s="123" customFormat="1" ht="12.75" customHeight="1">
      <c r="A259" s="121"/>
      <c r="B259" s="253"/>
      <c r="C259" s="307"/>
      <c r="D259" s="308"/>
      <c r="E259" s="309"/>
      <c r="F259" s="124"/>
      <c r="G259" s="124"/>
      <c r="H259" s="124"/>
      <c r="I259" s="124"/>
      <c r="J259" s="124"/>
    </row>
    <row r="260" spans="1:10" s="123" customFormat="1" ht="12.75" customHeight="1">
      <c r="A260" s="121"/>
      <c r="B260" s="253"/>
      <c r="C260" s="307"/>
      <c r="D260" s="308"/>
      <c r="E260" s="309"/>
      <c r="F260" s="124"/>
      <c r="G260" s="124"/>
      <c r="H260" s="124"/>
      <c r="I260" s="124"/>
      <c r="J260" s="124"/>
    </row>
    <row r="261" spans="1:10" s="123" customFormat="1" ht="12.75" customHeight="1">
      <c r="A261" s="121"/>
      <c r="B261" s="253"/>
      <c r="C261" s="307"/>
      <c r="D261" s="308"/>
      <c r="E261" s="309"/>
      <c r="F261" s="124"/>
      <c r="G261" s="124"/>
      <c r="H261" s="124"/>
      <c r="I261" s="124"/>
      <c r="J261" s="124"/>
    </row>
    <row r="262" spans="1:10" s="123" customFormat="1" ht="12.75" customHeight="1">
      <c r="A262" s="121"/>
      <c r="B262" s="253"/>
      <c r="C262" s="307"/>
      <c r="D262" s="308"/>
      <c r="E262" s="309"/>
      <c r="F262" s="124"/>
      <c r="G262" s="124"/>
      <c r="H262" s="124"/>
      <c r="I262" s="124"/>
      <c r="J262" s="124"/>
    </row>
    <row r="263" spans="1:10" s="123" customFormat="1" ht="12.75" customHeight="1">
      <c r="A263" s="121"/>
      <c r="B263" s="253"/>
      <c r="C263" s="307"/>
      <c r="D263" s="308"/>
      <c r="E263" s="309"/>
      <c r="F263" s="124"/>
      <c r="G263" s="124"/>
      <c r="H263" s="124"/>
      <c r="I263" s="124"/>
      <c r="J263" s="124"/>
    </row>
    <row r="264" spans="1:10" s="123" customFormat="1" ht="12.75" customHeight="1">
      <c r="A264" s="121"/>
      <c r="B264" s="253"/>
      <c r="C264" s="307"/>
      <c r="D264" s="308"/>
      <c r="E264" s="309"/>
      <c r="F264" s="124"/>
      <c r="G264" s="124"/>
      <c r="H264" s="124"/>
      <c r="I264" s="124"/>
      <c r="J264" s="124"/>
    </row>
    <row r="265" spans="1:10" s="123" customFormat="1" ht="12.75" customHeight="1">
      <c r="A265" s="121"/>
      <c r="B265" s="253"/>
      <c r="C265" s="307"/>
      <c r="D265" s="308"/>
      <c r="E265" s="309"/>
      <c r="F265" s="124"/>
      <c r="G265" s="124"/>
      <c r="H265" s="124"/>
      <c r="I265" s="124"/>
      <c r="J265" s="124"/>
    </row>
    <row r="266" spans="1:10" s="123" customFormat="1" ht="12.75" customHeight="1">
      <c r="A266" s="121"/>
      <c r="B266" s="253"/>
      <c r="C266" s="307"/>
      <c r="D266" s="308"/>
      <c r="E266" s="309"/>
      <c r="F266" s="124"/>
      <c r="G266" s="124"/>
      <c r="H266" s="124"/>
      <c r="I266" s="124"/>
      <c r="J266" s="124"/>
    </row>
    <row r="267" spans="1:10" s="123" customFormat="1" ht="12.75" customHeight="1">
      <c r="A267" s="121"/>
      <c r="B267" s="253"/>
      <c r="C267" s="307"/>
      <c r="D267" s="308"/>
      <c r="E267" s="309"/>
      <c r="F267" s="124"/>
      <c r="G267" s="124"/>
      <c r="H267" s="124"/>
      <c r="I267" s="124"/>
      <c r="J267" s="124"/>
    </row>
    <row r="268" spans="1:10" s="123" customFormat="1" ht="12.75" customHeight="1">
      <c r="A268" s="121"/>
      <c r="B268" s="253"/>
      <c r="C268" s="307"/>
      <c r="D268" s="308"/>
      <c r="E268" s="309"/>
      <c r="F268" s="124"/>
      <c r="G268" s="124"/>
      <c r="H268" s="124"/>
      <c r="I268" s="124"/>
      <c r="J268" s="124"/>
    </row>
    <row r="269" spans="1:10" s="123" customFormat="1" ht="12.75" customHeight="1">
      <c r="A269" s="121"/>
      <c r="B269" s="253"/>
      <c r="C269" s="307"/>
      <c r="D269" s="308"/>
      <c r="E269" s="309"/>
      <c r="F269" s="124"/>
      <c r="G269" s="124"/>
      <c r="H269" s="124"/>
      <c r="I269" s="124"/>
      <c r="J269" s="124"/>
    </row>
    <row r="270" spans="1:10" s="123" customFormat="1" ht="12.75" customHeight="1">
      <c r="A270" s="121"/>
      <c r="B270" s="253"/>
      <c r="C270" s="307"/>
      <c r="D270" s="308"/>
      <c r="E270" s="309"/>
      <c r="F270" s="124"/>
      <c r="G270" s="124"/>
      <c r="H270" s="124"/>
      <c r="I270" s="124"/>
      <c r="J270" s="124"/>
    </row>
    <row r="271" spans="1:10" s="123" customFormat="1" ht="12.75" customHeight="1">
      <c r="A271" s="121"/>
      <c r="B271" s="253"/>
      <c r="C271" s="307"/>
      <c r="D271" s="308"/>
      <c r="E271" s="309"/>
      <c r="F271" s="124"/>
      <c r="G271" s="124"/>
      <c r="H271" s="124"/>
      <c r="I271" s="124"/>
      <c r="J271" s="124"/>
    </row>
    <row r="272" spans="1:10" s="123" customFormat="1" ht="12.75" customHeight="1">
      <c r="A272" s="121"/>
      <c r="B272" s="253"/>
      <c r="C272" s="307"/>
      <c r="D272" s="308"/>
      <c r="E272" s="309"/>
      <c r="F272" s="124"/>
      <c r="G272" s="124"/>
      <c r="H272" s="124"/>
      <c r="I272" s="124"/>
      <c r="J272" s="124"/>
    </row>
    <row r="273" spans="1:10" s="123" customFormat="1" ht="12.75" customHeight="1">
      <c r="A273" s="121"/>
      <c r="B273" s="253"/>
      <c r="C273" s="307"/>
      <c r="D273" s="308"/>
      <c r="E273" s="309"/>
      <c r="F273" s="124"/>
      <c r="G273" s="124"/>
      <c r="H273" s="124"/>
      <c r="I273" s="124"/>
      <c r="J273" s="124"/>
    </row>
    <row r="274" spans="1:10" s="123" customFormat="1" ht="12.75" customHeight="1">
      <c r="A274" s="121"/>
      <c r="B274" s="253"/>
      <c r="C274" s="307"/>
      <c r="D274" s="308"/>
      <c r="E274" s="309"/>
      <c r="F274" s="124"/>
      <c r="G274" s="124"/>
      <c r="H274" s="124"/>
      <c r="I274" s="124"/>
      <c r="J274" s="124"/>
    </row>
    <row r="275" spans="1:10" s="123" customFormat="1" ht="12.75" customHeight="1">
      <c r="A275" s="121"/>
      <c r="B275" s="253"/>
      <c r="C275" s="307"/>
      <c r="D275" s="308"/>
      <c r="E275" s="309"/>
      <c r="F275" s="124"/>
      <c r="G275" s="124"/>
      <c r="H275" s="124"/>
      <c r="I275" s="124"/>
      <c r="J275" s="124"/>
    </row>
    <row r="276" spans="1:10" s="123" customFormat="1" ht="12.75" customHeight="1">
      <c r="A276" s="121"/>
      <c r="B276" s="253"/>
      <c r="C276" s="307"/>
      <c r="D276" s="308"/>
      <c r="E276" s="309"/>
      <c r="F276" s="124"/>
      <c r="G276" s="124"/>
      <c r="H276" s="124"/>
      <c r="I276" s="124"/>
      <c r="J276" s="124"/>
    </row>
    <row r="277" spans="1:10" s="123" customFormat="1" ht="12.75" customHeight="1">
      <c r="A277" s="121"/>
      <c r="B277" s="253"/>
      <c r="C277" s="307"/>
      <c r="D277" s="308"/>
      <c r="E277" s="309"/>
      <c r="F277" s="124"/>
      <c r="G277" s="124"/>
      <c r="H277" s="124"/>
      <c r="I277" s="124"/>
      <c r="J277" s="124"/>
    </row>
    <row r="278" spans="1:10" s="123" customFormat="1" ht="12.75" customHeight="1">
      <c r="A278" s="121"/>
      <c r="B278" s="253"/>
      <c r="C278" s="307"/>
      <c r="D278" s="308"/>
      <c r="E278" s="309"/>
      <c r="F278" s="124"/>
      <c r="G278" s="124"/>
      <c r="H278" s="124"/>
      <c r="I278" s="124"/>
      <c r="J278" s="124"/>
    </row>
    <row r="279" spans="1:10" s="123" customFormat="1" ht="12.75" customHeight="1">
      <c r="A279" s="121"/>
      <c r="B279" s="253"/>
      <c r="C279" s="307"/>
      <c r="D279" s="308"/>
      <c r="E279" s="309"/>
      <c r="F279" s="124"/>
      <c r="G279" s="124"/>
      <c r="H279" s="124"/>
      <c r="I279" s="124"/>
      <c r="J279" s="124"/>
    </row>
    <row r="280" spans="1:10" s="123" customFormat="1" ht="12.75" customHeight="1">
      <c r="A280" s="121"/>
      <c r="B280" s="253"/>
      <c r="C280" s="307"/>
      <c r="D280" s="308"/>
      <c r="E280" s="309"/>
      <c r="F280" s="122"/>
      <c r="G280" s="122"/>
      <c r="H280" s="122"/>
      <c r="I280" s="122"/>
      <c r="J280" s="122"/>
    </row>
    <row r="281" spans="1:10" s="123" customFormat="1" ht="12.75" customHeight="1">
      <c r="A281" s="121"/>
      <c r="B281" s="253"/>
      <c r="C281" s="307"/>
      <c r="D281" s="308"/>
      <c r="E281" s="309"/>
      <c r="F281" s="122"/>
      <c r="G281" s="122"/>
      <c r="H281" s="122"/>
      <c r="I281" s="122"/>
      <c r="J281" s="122"/>
    </row>
    <row r="282" spans="1:10" s="123" customFormat="1" ht="12.75" customHeight="1">
      <c r="A282" s="121"/>
      <c r="B282" s="253"/>
      <c r="C282" s="307"/>
      <c r="D282" s="308"/>
      <c r="E282" s="309"/>
      <c r="F282" s="122"/>
      <c r="G282" s="122"/>
      <c r="H282" s="122"/>
      <c r="I282" s="122"/>
      <c r="J282" s="122"/>
    </row>
    <row r="283" spans="1:10" s="123" customFormat="1" ht="12.75" customHeight="1">
      <c r="A283" s="121"/>
      <c r="B283" s="253"/>
      <c r="C283" s="307"/>
      <c r="D283" s="308"/>
      <c r="E283" s="309"/>
      <c r="F283" s="122"/>
      <c r="G283" s="122"/>
      <c r="H283" s="122"/>
      <c r="I283" s="122"/>
      <c r="J283" s="122"/>
    </row>
    <row r="284" spans="1:10" s="123" customFormat="1" ht="12.75" customHeight="1">
      <c r="A284" s="121"/>
      <c r="B284" s="253"/>
      <c r="C284" s="307"/>
      <c r="D284" s="308"/>
      <c r="E284" s="309"/>
      <c r="F284" s="122"/>
      <c r="G284" s="122"/>
      <c r="H284" s="122"/>
      <c r="I284" s="122"/>
      <c r="J284" s="122"/>
    </row>
    <row r="285" spans="1:10" s="123" customFormat="1" ht="12.75" customHeight="1">
      <c r="A285" s="121"/>
      <c r="B285" s="253"/>
      <c r="C285" s="307"/>
      <c r="D285" s="308"/>
      <c r="E285" s="309"/>
      <c r="F285" s="122"/>
      <c r="G285" s="122"/>
      <c r="H285" s="122"/>
      <c r="I285" s="122"/>
      <c r="J285" s="122"/>
    </row>
    <row r="286" spans="1:10" s="123" customFormat="1" ht="12.75" customHeight="1">
      <c r="A286" s="121"/>
      <c r="B286" s="253"/>
      <c r="C286" s="307"/>
      <c r="D286" s="308"/>
      <c r="E286" s="309"/>
      <c r="F286" s="122"/>
      <c r="G286" s="122"/>
      <c r="H286" s="122"/>
      <c r="I286" s="122"/>
      <c r="J286" s="122"/>
    </row>
    <row r="287" spans="1:10" s="123" customFormat="1" ht="12.75" customHeight="1">
      <c r="A287" s="121"/>
      <c r="B287" s="253"/>
      <c r="C287" s="307"/>
      <c r="D287" s="308"/>
      <c r="E287" s="309"/>
      <c r="F287" s="122"/>
      <c r="G287" s="122"/>
      <c r="H287" s="122"/>
      <c r="I287" s="122"/>
      <c r="J287" s="122"/>
    </row>
    <row r="288" spans="1:10" s="123" customFormat="1" ht="12.75" customHeight="1">
      <c r="A288" s="121"/>
      <c r="B288" s="253"/>
      <c r="C288" s="307"/>
      <c r="D288" s="308"/>
      <c r="E288" s="309"/>
      <c r="F288" s="122"/>
      <c r="G288" s="122"/>
      <c r="H288" s="122"/>
      <c r="I288" s="122"/>
      <c r="J288" s="122"/>
    </row>
    <row r="289" spans="1:10" s="123" customFormat="1" ht="12.75" customHeight="1">
      <c r="A289" s="121"/>
      <c r="B289" s="253"/>
      <c r="C289" s="307"/>
      <c r="D289" s="308"/>
      <c r="E289" s="309"/>
      <c r="F289" s="122"/>
      <c r="G289" s="122"/>
      <c r="H289" s="122"/>
      <c r="I289" s="122"/>
      <c r="J289" s="122"/>
    </row>
    <row r="290" spans="1:10" s="123" customFormat="1" ht="12.75" customHeight="1">
      <c r="A290" s="121"/>
      <c r="B290" s="253"/>
      <c r="C290" s="307"/>
      <c r="D290" s="308"/>
      <c r="E290" s="309"/>
      <c r="F290" s="122"/>
      <c r="G290" s="122"/>
      <c r="H290" s="122"/>
      <c r="I290" s="122"/>
      <c r="J290" s="122"/>
    </row>
    <row r="291" spans="1:10" s="123" customFormat="1" ht="12.75" customHeight="1">
      <c r="A291" s="121"/>
      <c r="B291" s="253"/>
      <c r="C291" s="307"/>
      <c r="D291" s="308"/>
      <c r="E291" s="309"/>
      <c r="F291" s="122"/>
      <c r="G291" s="122"/>
      <c r="H291" s="122"/>
      <c r="I291" s="122"/>
      <c r="J291" s="122"/>
    </row>
    <row r="292" spans="1:10" s="123" customFormat="1" ht="12.75" customHeight="1">
      <c r="A292" s="121"/>
      <c r="B292" s="253"/>
      <c r="C292" s="307"/>
      <c r="D292" s="308"/>
      <c r="E292" s="309"/>
      <c r="F292" s="122"/>
      <c r="G292" s="122"/>
      <c r="H292" s="122"/>
      <c r="I292" s="122"/>
      <c r="J292" s="122"/>
    </row>
    <row r="293" spans="1:10" s="123" customFormat="1" ht="12.75" customHeight="1">
      <c r="A293" s="121"/>
      <c r="B293" s="253"/>
      <c r="C293" s="307"/>
      <c r="D293" s="308"/>
      <c r="E293" s="309"/>
      <c r="F293" s="122"/>
      <c r="G293" s="122"/>
      <c r="H293" s="122"/>
      <c r="I293" s="122"/>
      <c r="J293" s="122"/>
    </row>
    <row r="294" spans="1:10" s="123" customFormat="1" ht="12.75" customHeight="1">
      <c r="A294" s="121"/>
      <c r="B294" s="253"/>
      <c r="C294" s="307"/>
      <c r="D294" s="308"/>
      <c r="E294" s="309"/>
      <c r="F294" s="122"/>
      <c r="G294" s="122"/>
      <c r="H294" s="122"/>
      <c r="I294" s="122"/>
      <c r="J294" s="122"/>
    </row>
    <row r="295" spans="1:10" s="123" customFormat="1" ht="12.75" customHeight="1">
      <c r="A295" s="121"/>
      <c r="B295" s="253"/>
      <c r="C295" s="307"/>
      <c r="D295" s="308"/>
      <c r="E295" s="309"/>
      <c r="F295" s="122"/>
      <c r="G295" s="122"/>
      <c r="H295" s="122"/>
      <c r="I295" s="122"/>
      <c r="J295" s="122"/>
    </row>
    <row r="296" spans="1:10" s="123" customFormat="1" ht="12.75" customHeight="1">
      <c r="A296" s="121"/>
      <c r="B296" s="253"/>
      <c r="C296" s="307"/>
      <c r="D296" s="308"/>
      <c r="E296" s="309"/>
      <c r="F296" s="122"/>
      <c r="G296" s="122"/>
      <c r="H296" s="122"/>
      <c r="I296" s="122"/>
      <c r="J296" s="122"/>
    </row>
    <row r="297" spans="1:10" ht="12.75" customHeight="1">
      <c r="B297" s="253"/>
      <c r="C297" s="307"/>
      <c r="D297" s="308"/>
      <c r="E297" s="309"/>
      <c r="F297" s="122"/>
      <c r="G297" s="122"/>
      <c r="H297" s="122"/>
      <c r="I297" s="122"/>
      <c r="J297" s="122"/>
    </row>
    <row r="298" spans="1:10" ht="12.75" customHeight="1">
      <c r="B298" s="253"/>
      <c r="C298" s="307"/>
      <c r="D298" s="308"/>
      <c r="E298" s="309"/>
      <c r="F298" s="122"/>
      <c r="G298" s="122"/>
      <c r="H298" s="122"/>
      <c r="I298" s="122"/>
      <c r="J298" s="122"/>
    </row>
    <row r="299" spans="1:10" ht="12.75" customHeight="1">
      <c r="B299" s="253"/>
      <c r="C299" s="307"/>
      <c r="D299" s="308"/>
      <c r="E299" s="309"/>
      <c r="F299" s="122"/>
      <c r="G299" s="122"/>
      <c r="H299" s="122"/>
      <c r="I299" s="122"/>
      <c r="J299" s="122"/>
    </row>
    <row r="300" spans="1:10" ht="12.75" customHeight="1">
      <c r="B300" s="253"/>
      <c r="C300" s="307"/>
      <c r="D300" s="308"/>
      <c r="E300" s="309"/>
      <c r="F300" s="122"/>
      <c r="G300" s="122"/>
      <c r="H300" s="122"/>
      <c r="I300" s="122"/>
      <c r="J300" s="122"/>
    </row>
    <row r="301" spans="1:10" ht="12.75" customHeight="1">
      <c r="B301" s="253"/>
      <c r="C301" s="307"/>
      <c r="D301" s="308"/>
      <c r="E301" s="309"/>
      <c r="F301" s="122"/>
      <c r="G301" s="122"/>
      <c r="H301" s="122"/>
      <c r="I301" s="122"/>
      <c r="J301" s="122"/>
    </row>
    <row r="302" spans="1:10" ht="12.75" customHeight="1">
      <c r="B302" s="253"/>
      <c r="C302" s="307"/>
      <c r="D302" s="308"/>
      <c r="E302" s="309"/>
      <c r="F302" s="122"/>
      <c r="G302" s="122"/>
      <c r="H302" s="122"/>
      <c r="I302" s="122"/>
      <c r="J302" s="122"/>
    </row>
    <row r="303" spans="1:10" ht="12.75" customHeight="1">
      <c r="B303" s="253"/>
      <c r="C303" s="307"/>
      <c r="D303" s="308"/>
      <c r="E303" s="309"/>
      <c r="F303" s="122"/>
      <c r="G303" s="122"/>
      <c r="H303" s="122"/>
      <c r="I303" s="122"/>
      <c r="J303" s="122"/>
    </row>
    <row r="304" spans="1:10" ht="12.75" customHeight="1">
      <c r="B304" s="253"/>
      <c r="C304" s="307"/>
      <c r="D304" s="308"/>
      <c r="E304" s="309"/>
      <c r="F304" s="122"/>
      <c r="G304" s="122"/>
      <c r="H304" s="122"/>
      <c r="I304" s="122"/>
      <c r="J304" s="122"/>
    </row>
    <row r="305" spans="2:10" ht="12.75" customHeight="1">
      <c r="B305" s="253"/>
      <c r="C305" s="307"/>
      <c r="D305" s="308"/>
      <c r="E305" s="309"/>
      <c r="F305" s="122"/>
      <c r="G305" s="122"/>
      <c r="H305" s="122"/>
      <c r="I305" s="122"/>
      <c r="J305" s="122"/>
    </row>
    <row r="306" spans="2:10" ht="12.75" customHeight="1">
      <c r="B306" s="253"/>
      <c r="C306" s="307"/>
      <c r="D306" s="308"/>
      <c r="E306" s="309"/>
      <c r="F306" s="122"/>
      <c r="G306" s="122"/>
      <c r="H306" s="122"/>
      <c r="I306" s="122"/>
      <c r="J306" s="122"/>
    </row>
    <row r="307" spans="2:10" ht="12.75" customHeight="1">
      <c r="B307" s="253"/>
      <c r="C307" s="307"/>
      <c r="D307" s="308"/>
      <c r="E307" s="309"/>
      <c r="F307" s="122"/>
      <c r="G307" s="122"/>
      <c r="H307" s="122"/>
      <c r="I307" s="122"/>
      <c r="J307" s="122"/>
    </row>
    <row r="308" spans="2:10" ht="12.75" customHeight="1">
      <c r="B308" s="253"/>
      <c r="C308" s="307"/>
      <c r="D308" s="308"/>
      <c r="E308" s="309"/>
      <c r="F308" s="122"/>
      <c r="G308" s="122"/>
      <c r="H308" s="122"/>
      <c r="I308" s="122"/>
      <c r="J308" s="122"/>
    </row>
    <row r="309" spans="2:10" ht="12.75" customHeight="1">
      <c r="B309" s="253"/>
      <c r="C309" s="307"/>
      <c r="D309" s="308"/>
      <c r="E309" s="309"/>
      <c r="F309" s="122"/>
      <c r="G309" s="122"/>
      <c r="H309" s="122"/>
      <c r="I309" s="122"/>
      <c r="J309" s="122"/>
    </row>
    <row r="310" spans="2:10" ht="12.75" customHeight="1">
      <c r="B310" s="253"/>
      <c r="C310" s="307"/>
      <c r="D310" s="308"/>
      <c r="E310" s="309"/>
      <c r="F310" s="122"/>
      <c r="G310" s="122"/>
      <c r="H310" s="122"/>
      <c r="I310" s="122"/>
      <c r="J310" s="122"/>
    </row>
    <row r="311" spans="2:10" ht="12.75" customHeight="1">
      <c r="B311" s="253"/>
      <c r="C311" s="307"/>
      <c r="D311" s="308"/>
      <c r="E311" s="309"/>
      <c r="F311" s="122"/>
      <c r="G311" s="122"/>
      <c r="H311" s="122"/>
      <c r="I311" s="122"/>
      <c r="J311" s="122"/>
    </row>
    <row r="312" spans="2:10" ht="12.75" customHeight="1">
      <c r="B312" s="253"/>
      <c r="C312" s="307"/>
      <c r="D312" s="308"/>
      <c r="E312" s="309"/>
      <c r="F312" s="122"/>
      <c r="G312" s="122"/>
      <c r="H312" s="122"/>
      <c r="I312" s="122"/>
      <c r="J312" s="122"/>
    </row>
    <row r="313" spans="2:10" ht="12.75" customHeight="1">
      <c r="B313" s="253"/>
      <c r="C313" s="307"/>
      <c r="D313" s="308"/>
      <c r="E313" s="309"/>
      <c r="F313" s="122"/>
      <c r="G313" s="122"/>
      <c r="H313" s="122"/>
      <c r="I313" s="122"/>
      <c r="J313" s="122"/>
    </row>
    <row r="314" spans="2:10" ht="12.75" customHeight="1">
      <c r="B314" s="253"/>
      <c r="C314" s="307"/>
      <c r="D314" s="308"/>
      <c r="E314" s="309"/>
      <c r="F314" s="122"/>
      <c r="G314" s="122"/>
      <c r="H314" s="122"/>
      <c r="I314" s="122"/>
      <c r="J314" s="122"/>
    </row>
    <row r="315" spans="2:10" ht="12.75" customHeight="1">
      <c r="B315" s="253"/>
      <c r="C315" s="307"/>
      <c r="D315" s="308"/>
      <c r="E315" s="309"/>
      <c r="F315" s="122"/>
      <c r="G315" s="122"/>
      <c r="H315" s="122"/>
      <c r="I315" s="122"/>
      <c r="J315" s="122"/>
    </row>
    <row r="316" spans="2:10" ht="12.75" customHeight="1">
      <c r="B316" s="253"/>
      <c r="C316" s="307"/>
      <c r="D316" s="308"/>
      <c r="E316" s="309"/>
      <c r="F316" s="122"/>
      <c r="G316" s="122"/>
      <c r="H316" s="122"/>
      <c r="I316" s="122"/>
      <c r="J316" s="122"/>
    </row>
    <row r="317" spans="2:10" ht="12.75" customHeight="1">
      <c r="B317" s="253"/>
      <c r="C317" s="307"/>
      <c r="D317" s="308"/>
      <c r="E317" s="309"/>
      <c r="F317" s="122"/>
      <c r="G317" s="122"/>
      <c r="H317" s="122"/>
      <c r="I317" s="122"/>
      <c r="J317" s="122"/>
    </row>
    <row r="318" spans="2:10" ht="12.75" customHeight="1">
      <c r="B318" s="253"/>
      <c r="C318" s="307"/>
      <c r="D318" s="308"/>
      <c r="E318" s="309"/>
      <c r="F318" s="122"/>
      <c r="G318" s="122"/>
      <c r="H318" s="122"/>
      <c r="I318" s="122"/>
      <c r="J318" s="122"/>
    </row>
    <row r="319" spans="2:10" ht="12.75" customHeight="1">
      <c r="B319" s="253"/>
      <c r="C319" s="307"/>
      <c r="D319" s="308"/>
      <c r="E319" s="309"/>
      <c r="F319" s="122"/>
      <c r="G319" s="122"/>
      <c r="H319" s="122"/>
      <c r="I319" s="122"/>
      <c r="J319" s="122"/>
    </row>
    <row r="320" spans="2:10" ht="12.75" customHeight="1">
      <c r="B320" s="253"/>
      <c r="C320" s="307"/>
      <c r="D320" s="308"/>
      <c r="E320" s="309"/>
      <c r="F320" s="122"/>
      <c r="G320" s="122"/>
      <c r="H320" s="122"/>
      <c r="I320" s="122"/>
      <c r="J320" s="122"/>
    </row>
    <row r="321" spans="2:10" ht="12.75" customHeight="1">
      <c r="B321" s="253"/>
      <c r="C321" s="307"/>
      <c r="D321" s="308"/>
      <c r="E321" s="309"/>
      <c r="F321" s="122"/>
      <c r="G321" s="122"/>
      <c r="H321" s="122"/>
      <c r="I321" s="122"/>
      <c r="J321" s="122"/>
    </row>
    <row r="322" spans="2:10" ht="12.75" customHeight="1">
      <c r="B322" s="253"/>
      <c r="C322" s="307"/>
      <c r="D322" s="308"/>
      <c r="E322" s="309"/>
      <c r="F322" s="122"/>
      <c r="G322" s="122"/>
      <c r="H322" s="122"/>
      <c r="I322" s="122"/>
      <c r="J322" s="122"/>
    </row>
    <row r="323" spans="2:10" ht="12.75" customHeight="1">
      <c r="B323" s="253"/>
      <c r="C323" s="307"/>
      <c r="D323" s="308"/>
      <c r="E323" s="309"/>
      <c r="F323" s="122"/>
      <c r="G323" s="122"/>
      <c r="H323" s="122"/>
      <c r="I323" s="122"/>
      <c r="J323" s="122"/>
    </row>
    <row r="324" spans="2:10" ht="12.75" customHeight="1">
      <c r="B324" s="253"/>
      <c r="C324" s="307"/>
      <c r="D324" s="308"/>
      <c r="E324" s="309"/>
      <c r="F324" s="122"/>
      <c r="G324" s="122"/>
      <c r="H324" s="122"/>
      <c r="I324" s="122"/>
      <c r="J324" s="122"/>
    </row>
    <row r="325" spans="2:10" ht="12.75" customHeight="1">
      <c r="B325" s="253"/>
      <c r="C325" s="307"/>
      <c r="D325" s="308"/>
      <c r="E325" s="309"/>
      <c r="F325" s="122"/>
      <c r="G325" s="122"/>
      <c r="H325" s="122"/>
      <c r="I325" s="122"/>
      <c r="J325" s="122"/>
    </row>
    <row r="326" spans="2:10" ht="12.75" customHeight="1">
      <c r="B326" s="253"/>
      <c r="C326" s="307"/>
      <c r="D326" s="308"/>
      <c r="E326" s="309"/>
      <c r="F326" s="122"/>
      <c r="G326" s="122"/>
      <c r="H326" s="122"/>
      <c r="I326" s="122"/>
      <c r="J326" s="122"/>
    </row>
    <row r="327" spans="2:10" ht="12.75" customHeight="1">
      <c r="B327" s="253"/>
      <c r="C327" s="307"/>
      <c r="D327" s="308"/>
      <c r="E327" s="309"/>
      <c r="F327" s="122"/>
      <c r="G327" s="122"/>
      <c r="H327" s="122"/>
      <c r="I327" s="122"/>
      <c r="J327" s="122"/>
    </row>
    <row r="328" spans="2:10" ht="12.75" customHeight="1">
      <c r="B328" s="253"/>
      <c r="C328" s="307"/>
      <c r="D328" s="308"/>
      <c r="E328" s="309"/>
      <c r="F328" s="122"/>
      <c r="G328" s="122"/>
      <c r="H328" s="122"/>
      <c r="I328" s="122"/>
      <c r="J328" s="122"/>
    </row>
    <row r="329" spans="2:10" ht="12.75" customHeight="1">
      <c r="B329" s="253"/>
      <c r="C329" s="307"/>
      <c r="D329" s="308"/>
      <c r="E329" s="309"/>
      <c r="F329" s="122"/>
      <c r="G329" s="122"/>
      <c r="H329" s="122"/>
      <c r="I329" s="122"/>
      <c r="J329" s="122"/>
    </row>
    <row r="330" spans="2:10" ht="12.75" customHeight="1">
      <c r="B330" s="253"/>
      <c r="C330" s="307"/>
      <c r="D330" s="308"/>
      <c r="E330" s="309"/>
      <c r="F330" s="122"/>
      <c r="G330" s="122"/>
      <c r="H330" s="122"/>
      <c r="I330" s="122"/>
      <c r="J330" s="122"/>
    </row>
    <row r="331" spans="2:10" ht="12.75" customHeight="1">
      <c r="B331" s="253"/>
      <c r="C331" s="307"/>
      <c r="D331" s="308"/>
      <c r="E331" s="309"/>
      <c r="F331" s="122"/>
      <c r="G331" s="122"/>
      <c r="H331" s="122"/>
      <c r="I331" s="122"/>
      <c r="J331" s="122"/>
    </row>
    <row r="332" spans="2:10" ht="12.75" customHeight="1">
      <c r="B332" s="253"/>
      <c r="C332" s="307"/>
      <c r="D332" s="308"/>
      <c r="E332" s="309"/>
      <c r="F332" s="122"/>
      <c r="G332" s="122"/>
      <c r="H332" s="122"/>
      <c r="I332" s="122"/>
      <c r="J332" s="122"/>
    </row>
    <row r="333" spans="2:10" ht="12.75" customHeight="1">
      <c r="B333" s="253"/>
      <c r="C333" s="307"/>
      <c r="D333" s="308"/>
      <c r="E333" s="309"/>
      <c r="F333" s="122"/>
      <c r="G333" s="122"/>
      <c r="H333" s="122"/>
      <c r="I333" s="122"/>
      <c r="J333" s="122"/>
    </row>
    <row r="334" spans="2:10" ht="12.75" customHeight="1">
      <c r="B334" s="253"/>
      <c r="C334" s="307"/>
      <c r="D334" s="308"/>
      <c r="E334" s="309"/>
      <c r="F334" s="122"/>
      <c r="G334" s="122"/>
      <c r="H334" s="122"/>
      <c r="I334" s="122"/>
      <c r="J334" s="122"/>
    </row>
    <row r="335" spans="2:10" ht="12.75" customHeight="1">
      <c r="B335" s="253"/>
      <c r="C335" s="307"/>
      <c r="D335" s="308"/>
      <c r="E335" s="309"/>
      <c r="F335" s="122"/>
      <c r="G335" s="122"/>
      <c r="H335" s="122"/>
      <c r="I335" s="122"/>
      <c r="J335" s="122"/>
    </row>
    <row r="336" spans="2:10" ht="12.75" customHeight="1">
      <c r="B336" s="253"/>
      <c r="C336" s="307"/>
      <c r="D336" s="308"/>
      <c r="E336" s="309"/>
      <c r="F336" s="122"/>
      <c r="G336" s="122"/>
      <c r="H336" s="122"/>
      <c r="I336" s="122"/>
      <c r="J336" s="122"/>
    </row>
    <row r="337" spans="2:10" ht="12.75" customHeight="1">
      <c r="B337" s="253"/>
      <c r="C337" s="307"/>
      <c r="D337" s="308"/>
      <c r="E337" s="309"/>
      <c r="F337" s="122"/>
      <c r="G337" s="122"/>
      <c r="H337" s="122"/>
      <c r="I337" s="122"/>
      <c r="J337" s="122"/>
    </row>
    <row r="338" spans="2:10" ht="12.75" customHeight="1">
      <c r="B338" s="253"/>
      <c r="C338" s="307"/>
      <c r="D338" s="308"/>
      <c r="E338" s="309"/>
      <c r="F338" s="122"/>
      <c r="G338" s="122"/>
      <c r="H338" s="122"/>
      <c r="I338" s="122"/>
      <c r="J338" s="122"/>
    </row>
    <row r="339" spans="2:10" ht="12.75" customHeight="1">
      <c r="B339" s="253"/>
      <c r="C339" s="307"/>
      <c r="D339" s="308"/>
      <c r="E339" s="309"/>
      <c r="F339" s="122"/>
      <c r="G339" s="122"/>
      <c r="H339" s="122"/>
      <c r="I339" s="122"/>
      <c r="J339" s="122"/>
    </row>
    <row r="340" spans="2:10" ht="12.75" customHeight="1">
      <c r="B340" s="253"/>
      <c r="C340" s="307"/>
      <c r="D340" s="308"/>
      <c r="E340" s="309"/>
      <c r="F340" s="122"/>
      <c r="G340" s="122"/>
      <c r="H340" s="122"/>
      <c r="I340" s="122"/>
      <c r="J340" s="122"/>
    </row>
    <row r="341" spans="2:10" ht="12.75" customHeight="1">
      <c r="B341" s="253"/>
      <c r="C341" s="307"/>
      <c r="D341" s="308"/>
      <c r="E341" s="309"/>
      <c r="F341" s="122"/>
      <c r="G341" s="122"/>
      <c r="H341" s="122"/>
      <c r="I341" s="122"/>
      <c r="J341" s="122"/>
    </row>
    <row r="342" spans="2:10" ht="12.75" customHeight="1">
      <c r="B342" s="253"/>
      <c r="C342" s="307"/>
      <c r="D342" s="308"/>
      <c r="E342" s="309"/>
      <c r="F342" s="122"/>
      <c r="G342" s="122"/>
      <c r="H342" s="122"/>
      <c r="I342" s="122"/>
      <c r="J342" s="122"/>
    </row>
    <row r="343" spans="2:10" ht="12.75" customHeight="1">
      <c r="B343" s="253"/>
      <c r="C343" s="307"/>
      <c r="D343" s="308"/>
      <c r="E343" s="309"/>
      <c r="F343" s="122"/>
      <c r="G343" s="122"/>
      <c r="H343" s="122"/>
      <c r="I343" s="122"/>
      <c r="J343" s="122"/>
    </row>
    <row r="344" spans="2:10" ht="12.75" customHeight="1">
      <c r="B344" s="253"/>
      <c r="C344" s="307"/>
      <c r="D344" s="308"/>
      <c r="E344" s="309"/>
      <c r="F344" s="122"/>
      <c r="G344" s="122"/>
      <c r="H344" s="122"/>
      <c r="I344" s="122"/>
      <c r="J344" s="122"/>
    </row>
    <row r="345" spans="2:10" ht="12.75" customHeight="1">
      <c r="B345" s="253"/>
      <c r="C345" s="307"/>
      <c r="D345" s="308"/>
      <c r="E345" s="309"/>
      <c r="F345" s="122"/>
      <c r="G345" s="122"/>
      <c r="H345" s="122"/>
      <c r="I345" s="122"/>
      <c r="J345" s="122"/>
    </row>
    <row r="346" spans="2:10" ht="12.75" customHeight="1">
      <c r="B346" s="253"/>
      <c r="C346" s="307"/>
      <c r="D346" s="308"/>
      <c r="E346" s="309"/>
      <c r="F346" s="122"/>
      <c r="G346" s="122"/>
      <c r="H346" s="122"/>
      <c r="I346" s="122"/>
      <c r="J346" s="122"/>
    </row>
    <row r="347" spans="2:10" ht="12.75" customHeight="1">
      <c r="B347" s="253"/>
      <c r="C347" s="307"/>
      <c r="D347" s="308"/>
      <c r="E347" s="309"/>
      <c r="F347" s="122"/>
      <c r="G347" s="122"/>
      <c r="H347" s="122"/>
      <c r="I347" s="122"/>
      <c r="J347" s="122"/>
    </row>
    <row r="348" spans="2:10" ht="12.75" customHeight="1">
      <c r="B348" s="253"/>
      <c r="C348" s="307"/>
      <c r="D348" s="308"/>
      <c r="E348" s="309"/>
      <c r="F348" s="122"/>
      <c r="G348" s="122"/>
      <c r="H348" s="122"/>
      <c r="I348" s="122"/>
      <c r="J348" s="122"/>
    </row>
    <row r="349" spans="2:10" ht="12.75" customHeight="1">
      <c r="B349" s="253"/>
      <c r="C349" s="307"/>
      <c r="D349" s="308"/>
      <c r="E349" s="309"/>
      <c r="F349" s="122"/>
      <c r="G349" s="122"/>
      <c r="H349" s="122"/>
      <c r="I349" s="122"/>
      <c r="J349" s="122"/>
    </row>
    <row r="350" spans="2:10" ht="12.75" customHeight="1">
      <c r="B350" s="253"/>
      <c r="C350" s="307"/>
      <c r="D350" s="308"/>
      <c r="E350" s="309"/>
      <c r="F350" s="122"/>
      <c r="G350" s="122"/>
      <c r="H350" s="122"/>
      <c r="I350" s="122"/>
      <c r="J350" s="122"/>
    </row>
    <row r="351" spans="2:10" ht="12.75" customHeight="1">
      <c r="B351" s="253"/>
      <c r="C351" s="307"/>
      <c r="D351" s="308"/>
      <c r="E351" s="309"/>
      <c r="F351" s="122"/>
      <c r="G351" s="122"/>
      <c r="H351" s="122"/>
      <c r="I351" s="122"/>
      <c r="J351" s="122"/>
    </row>
    <row r="352" spans="2:10" ht="12.75" customHeight="1">
      <c r="B352" s="253"/>
      <c r="C352" s="307"/>
      <c r="D352" s="308"/>
      <c r="E352" s="309"/>
      <c r="F352" s="122"/>
      <c r="G352" s="122"/>
      <c r="H352" s="122"/>
      <c r="I352" s="122"/>
      <c r="J352" s="122"/>
    </row>
    <row r="353" spans="2:10" ht="12.75" customHeight="1">
      <c r="B353" s="253"/>
      <c r="C353" s="307"/>
      <c r="D353" s="308"/>
      <c r="E353" s="309"/>
      <c r="F353" s="122"/>
      <c r="G353" s="122"/>
      <c r="H353" s="122"/>
      <c r="I353" s="122"/>
      <c r="J353" s="122"/>
    </row>
    <row r="354" spans="2:10" ht="12.75" customHeight="1">
      <c r="B354" s="253"/>
      <c r="C354" s="307"/>
      <c r="D354" s="308"/>
      <c r="E354" s="309"/>
      <c r="F354" s="122"/>
      <c r="G354" s="122"/>
      <c r="H354" s="122"/>
      <c r="I354" s="122"/>
      <c r="J354" s="122"/>
    </row>
    <row r="355" spans="2:10" ht="12.75" customHeight="1">
      <c r="B355" s="253"/>
      <c r="C355" s="307"/>
      <c r="D355" s="308"/>
      <c r="E355" s="309"/>
      <c r="F355" s="122"/>
      <c r="G355" s="122"/>
      <c r="H355" s="122"/>
      <c r="I355" s="122"/>
      <c r="J355" s="122"/>
    </row>
    <row r="356" spans="2:10" ht="12.75" customHeight="1">
      <c r="B356" s="253"/>
      <c r="C356" s="307"/>
      <c r="D356" s="308"/>
      <c r="E356" s="309"/>
      <c r="F356" s="122"/>
      <c r="G356" s="122"/>
      <c r="H356" s="122"/>
      <c r="I356" s="122"/>
      <c r="J356" s="122"/>
    </row>
    <row r="357" spans="2:10" ht="12.75" customHeight="1">
      <c r="B357" s="253"/>
      <c r="C357" s="307"/>
      <c r="D357" s="308"/>
      <c r="E357" s="309"/>
      <c r="F357" s="122"/>
      <c r="G357" s="122"/>
      <c r="H357" s="122"/>
      <c r="I357" s="122"/>
      <c r="J357" s="122"/>
    </row>
    <row r="358" spans="2:10" ht="12.75" customHeight="1">
      <c r="B358" s="253"/>
      <c r="C358" s="307"/>
      <c r="D358" s="308"/>
      <c r="E358" s="309"/>
      <c r="F358" s="122"/>
      <c r="G358" s="122"/>
      <c r="H358" s="122"/>
      <c r="I358" s="122"/>
      <c r="J358" s="122"/>
    </row>
    <row r="359" spans="2:10" ht="12.75" customHeight="1">
      <c r="B359" s="253"/>
      <c r="C359" s="307"/>
      <c r="D359" s="308"/>
      <c r="E359" s="309"/>
      <c r="F359" s="122"/>
      <c r="G359" s="122"/>
      <c r="H359" s="122"/>
      <c r="I359" s="122"/>
      <c r="J359" s="122"/>
    </row>
    <row r="360" spans="2:10" ht="12.75" customHeight="1">
      <c r="B360" s="253"/>
      <c r="C360" s="307"/>
      <c r="D360" s="308"/>
      <c r="E360" s="309"/>
      <c r="F360" s="122"/>
      <c r="G360" s="122"/>
      <c r="H360" s="122"/>
      <c r="I360" s="122"/>
      <c r="J360" s="122"/>
    </row>
    <row r="361" spans="2:10" ht="12.75" customHeight="1">
      <c r="B361" s="253"/>
      <c r="C361" s="307"/>
      <c r="D361" s="308"/>
      <c r="E361" s="309"/>
      <c r="F361" s="122"/>
      <c r="G361" s="122"/>
      <c r="H361" s="122"/>
      <c r="I361" s="122"/>
      <c r="J361" s="122"/>
    </row>
    <row r="362" spans="2:10" ht="12.75" customHeight="1">
      <c r="B362" s="253"/>
      <c r="C362" s="307"/>
      <c r="D362" s="308"/>
      <c r="E362" s="309"/>
      <c r="F362" s="122"/>
      <c r="G362" s="122"/>
      <c r="H362" s="122"/>
      <c r="I362" s="122"/>
      <c r="J362" s="122"/>
    </row>
    <row r="363" spans="2:10" ht="12.75" customHeight="1">
      <c r="B363" s="253"/>
      <c r="C363" s="307"/>
      <c r="D363" s="308"/>
      <c r="E363" s="309"/>
      <c r="F363" s="122"/>
      <c r="G363" s="122"/>
      <c r="H363" s="122"/>
      <c r="I363" s="122"/>
      <c r="J363" s="122"/>
    </row>
    <row r="364" spans="2:10" ht="12.75" customHeight="1">
      <c r="B364" s="253"/>
      <c r="C364" s="307"/>
      <c r="D364" s="308"/>
      <c r="E364" s="309"/>
      <c r="F364" s="122"/>
      <c r="G364" s="122"/>
      <c r="H364" s="122"/>
      <c r="I364" s="122"/>
      <c r="J364" s="122"/>
    </row>
    <row r="365" spans="2:10" ht="12.75" customHeight="1">
      <c r="B365" s="253"/>
      <c r="C365" s="307"/>
      <c r="D365" s="308"/>
      <c r="E365" s="309"/>
      <c r="F365" s="122"/>
      <c r="G365" s="122"/>
      <c r="H365" s="122"/>
      <c r="I365" s="122"/>
      <c r="J365" s="122"/>
    </row>
    <row r="366" spans="2:10" ht="12.75" customHeight="1">
      <c r="B366" s="253"/>
      <c r="C366" s="307"/>
      <c r="D366" s="308"/>
      <c r="E366" s="309"/>
      <c r="F366" s="122"/>
      <c r="G366" s="122"/>
      <c r="H366" s="122"/>
      <c r="I366" s="122"/>
      <c r="J366" s="122"/>
    </row>
    <row r="367" spans="2:10" ht="12.75" customHeight="1">
      <c r="B367" s="253"/>
      <c r="C367" s="307"/>
      <c r="D367" s="308"/>
      <c r="E367" s="309"/>
      <c r="F367" s="122"/>
      <c r="G367" s="122"/>
      <c r="H367" s="122"/>
      <c r="I367" s="122"/>
      <c r="J367" s="122"/>
    </row>
    <row r="368" spans="2:10" ht="12.75" customHeight="1">
      <c r="B368" s="253"/>
      <c r="C368" s="307"/>
      <c r="D368" s="308"/>
      <c r="E368" s="309"/>
      <c r="F368" s="122"/>
      <c r="G368" s="122"/>
      <c r="H368" s="122"/>
      <c r="I368" s="122"/>
      <c r="J368" s="122"/>
    </row>
    <row r="369" spans="2:10" ht="12.75" customHeight="1">
      <c r="B369" s="253"/>
      <c r="C369" s="307"/>
      <c r="D369" s="308"/>
      <c r="E369" s="309"/>
      <c r="F369" s="122"/>
      <c r="G369" s="122"/>
      <c r="H369" s="122"/>
      <c r="I369" s="122"/>
      <c r="J369" s="122"/>
    </row>
    <row r="370" spans="2:10" ht="12.75" customHeight="1">
      <c r="B370" s="253"/>
      <c r="C370" s="307"/>
      <c r="D370" s="308"/>
      <c r="E370" s="309"/>
      <c r="F370" s="122"/>
      <c r="G370" s="122"/>
      <c r="H370" s="122"/>
      <c r="I370" s="122"/>
      <c r="J370" s="122"/>
    </row>
    <row r="371" spans="2:10" ht="12.75" customHeight="1">
      <c r="B371" s="253"/>
      <c r="C371" s="307"/>
      <c r="D371" s="308"/>
      <c r="E371" s="309"/>
      <c r="F371" s="122"/>
      <c r="G371" s="122"/>
      <c r="H371" s="122"/>
      <c r="I371" s="122"/>
      <c r="J371" s="122"/>
    </row>
    <row r="372" spans="2:10" ht="12.75" customHeight="1">
      <c r="B372" s="253"/>
      <c r="C372" s="307"/>
      <c r="D372" s="308"/>
      <c r="E372" s="309"/>
      <c r="F372" s="122"/>
      <c r="G372" s="122"/>
      <c r="H372" s="122"/>
      <c r="I372" s="122"/>
      <c r="J372" s="122"/>
    </row>
    <row r="373" spans="2:10" ht="12.75" customHeight="1">
      <c r="B373" s="253"/>
      <c r="C373" s="307"/>
      <c r="D373" s="308"/>
      <c r="E373" s="309"/>
      <c r="F373" s="122"/>
      <c r="G373" s="122"/>
      <c r="H373" s="122"/>
      <c r="I373" s="122"/>
      <c r="J373" s="122"/>
    </row>
    <row r="374" spans="2:10" ht="12.75" customHeight="1">
      <c r="B374" s="253"/>
      <c r="C374" s="307"/>
      <c r="D374" s="308"/>
      <c r="E374" s="309"/>
      <c r="F374" s="122"/>
      <c r="G374" s="122"/>
      <c r="H374" s="122"/>
      <c r="I374" s="122"/>
      <c r="J374" s="122"/>
    </row>
    <row r="375" spans="2:10" ht="12.75" customHeight="1">
      <c r="B375" s="253"/>
      <c r="C375" s="307"/>
      <c r="D375" s="308"/>
      <c r="E375" s="309"/>
      <c r="F375" s="122"/>
      <c r="G375" s="122"/>
      <c r="H375" s="122"/>
      <c r="I375" s="122"/>
      <c r="J375" s="122"/>
    </row>
    <row r="376" spans="2:10" ht="12.75" customHeight="1">
      <c r="B376" s="253"/>
      <c r="C376" s="307"/>
      <c r="D376" s="308"/>
      <c r="E376" s="309"/>
      <c r="F376" s="122"/>
      <c r="G376" s="122"/>
      <c r="H376" s="122"/>
      <c r="I376" s="122"/>
      <c r="J376" s="122"/>
    </row>
    <row r="377" spans="2:10" ht="12.75" customHeight="1">
      <c r="B377" s="253"/>
      <c r="C377" s="307"/>
      <c r="D377" s="308"/>
      <c r="E377" s="309"/>
      <c r="F377" s="122"/>
      <c r="G377" s="122"/>
      <c r="H377" s="122"/>
      <c r="I377" s="122"/>
      <c r="J377" s="122"/>
    </row>
    <row r="378" spans="2:10" ht="12.75" customHeight="1">
      <c r="B378" s="253"/>
      <c r="C378" s="307"/>
      <c r="D378" s="308"/>
      <c r="E378" s="309"/>
      <c r="F378" s="122"/>
      <c r="G378" s="122"/>
      <c r="H378" s="122"/>
      <c r="I378" s="122"/>
      <c r="J378" s="122"/>
    </row>
    <row r="379" spans="2:10" ht="12.75" customHeight="1">
      <c r="B379" s="253"/>
      <c r="C379" s="307"/>
      <c r="D379" s="308"/>
      <c r="E379" s="309"/>
      <c r="F379" s="122"/>
      <c r="G379" s="122"/>
      <c r="H379" s="122"/>
      <c r="I379" s="122"/>
      <c r="J379" s="122"/>
    </row>
    <row r="380" spans="2:10" ht="12.75" customHeight="1">
      <c r="B380" s="253"/>
      <c r="C380" s="307"/>
      <c r="D380" s="308"/>
      <c r="E380" s="309"/>
      <c r="F380" s="122"/>
      <c r="G380" s="122"/>
      <c r="H380" s="122"/>
      <c r="I380" s="122"/>
      <c r="J380" s="122"/>
    </row>
    <row r="381" spans="2:10" ht="12.75" customHeight="1">
      <c r="B381" s="253"/>
      <c r="C381" s="307"/>
      <c r="D381" s="308"/>
      <c r="E381" s="309"/>
      <c r="F381" s="122"/>
      <c r="G381" s="122"/>
      <c r="H381" s="122"/>
      <c r="I381" s="122"/>
      <c r="J381" s="122"/>
    </row>
    <row r="382" spans="2:10" ht="12.75" customHeight="1">
      <c r="B382" s="253"/>
      <c r="C382" s="307"/>
      <c r="D382" s="308"/>
      <c r="E382" s="309"/>
      <c r="F382" s="122"/>
      <c r="G382" s="122"/>
      <c r="H382" s="122"/>
      <c r="I382" s="122"/>
      <c r="J382" s="122"/>
    </row>
    <row r="383" spans="2:10" ht="12.75" customHeight="1">
      <c r="B383" s="253"/>
      <c r="C383" s="307"/>
      <c r="D383" s="308"/>
      <c r="E383" s="309"/>
      <c r="F383" s="122"/>
      <c r="G383" s="122"/>
      <c r="H383" s="122"/>
      <c r="I383" s="122"/>
      <c r="J383" s="122"/>
    </row>
    <row r="384" spans="2:10" ht="12.75" customHeight="1">
      <c r="B384" s="253"/>
      <c r="C384" s="307"/>
      <c r="D384" s="308"/>
      <c r="E384" s="309"/>
      <c r="F384" s="122"/>
      <c r="G384" s="122"/>
      <c r="H384" s="122"/>
      <c r="I384" s="122"/>
      <c r="J384" s="122"/>
    </row>
    <row r="385" spans="2:10" ht="12.75" customHeight="1">
      <c r="B385" s="253"/>
      <c r="C385" s="307"/>
      <c r="D385" s="308"/>
      <c r="E385" s="309"/>
      <c r="F385" s="122"/>
      <c r="G385" s="122"/>
      <c r="H385" s="122"/>
      <c r="I385" s="122"/>
      <c r="J385" s="122"/>
    </row>
    <row r="386" spans="2:10" ht="12.75" customHeight="1">
      <c r="B386" s="253"/>
      <c r="C386" s="307"/>
      <c r="D386" s="308"/>
      <c r="E386" s="309"/>
      <c r="F386" s="122"/>
      <c r="G386" s="122"/>
      <c r="H386" s="122"/>
      <c r="I386" s="122"/>
      <c r="J386" s="122"/>
    </row>
    <row r="387" spans="2:10" ht="12.75" customHeight="1">
      <c r="B387" s="253"/>
      <c r="C387" s="307"/>
      <c r="D387" s="308"/>
      <c r="E387" s="309"/>
      <c r="F387" s="122"/>
      <c r="G387" s="122"/>
      <c r="H387" s="122"/>
      <c r="I387" s="122"/>
      <c r="J387" s="122"/>
    </row>
    <row r="388" spans="2:10" ht="12.75" customHeight="1">
      <c r="B388" s="253"/>
      <c r="C388" s="307"/>
      <c r="D388" s="308"/>
      <c r="E388" s="309"/>
      <c r="F388" s="122"/>
      <c r="G388" s="122"/>
      <c r="H388" s="122"/>
      <c r="I388" s="122"/>
      <c r="J388" s="122"/>
    </row>
    <row r="389" spans="2:10" ht="12.75" customHeight="1">
      <c r="B389" s="253"/>
      <c r="C389" s="307"/>
      <c r="D389" s="308"/>
      <c r="E389" s="309"/>
      <c r="F389" s="122"/>
      <c r="G389" s="122"/>
      <c r="H389" s="122"/>
      <c r="I389" s="122"/>
      <c r="J389" s="122"/>
    </row>
    <row r="390" spans="2:10" ht="12.75" customHeight="1">
      <c r="B390" s="253"/>
      <c r="C390" s="307"/>
      <c r="D390" s="308"/>
      <c r="E390" s="309"/>
      <c r="F390" s="122"/>
      <c r="G390" s="122"/>
      <c r="H390" s="122"/>
      <c r="I390" s="122"/>
      <c r="J390" s="122"/>
    </row>
    <row r="391" spans="2:10" ht="12.75" customHeight="1">
      <c r="B391" s="253"/>
      <c r="C391" s="307"/>
      <c r="D391" s="308"/>
      <c r="E391" s="309"/>
      <c r="F391" s="122"/>
      <c r="G391" s="122"/>
      <c r="H391" s="122"/>
      <c r="I391" s="122"/>
      <c r="J391" s="122"/>
    </row>
    <row r="392" spans="2:10" ht="12.75" customHeight="1">
      <c r="B392" s="253"/>
      <c r="C392" s="307"/>
      <c r="D392" s="308"/>
      <c r="E392" s="309"/>
      <c r="F392" s="122"/>
      <c r="G392" s="122"/>
      <c r="H392" s="122"/>
      <c r="I392" s="122"/>
      <c r="J392" s="122"/>
    </row>
    <row r="393" spans="2:10" ht="12.75" customHeight="1">
      <c r="B393" s="253"/>
      <c r="C393" s="307"/>
      <c r="D393" s="308"/>
      <c r="E393" s="309"/>
      <c r="F393" s="122"/>
      <c r="G393" s="122"/>
      <c r="H393" s="122"/>
      <c r="I393" s="122"/>
      <c r="J393" s="122"/>
    </row>
    <row r="394" spans="2:10" ht="12.75" customHeight="1">
      <c r="B394" s="253"/>
      <c r="C394" s="307"/>
      <c r="D394" s="308"/>
      <c r="E394" s="309"/>
      <c r="F394" s="122"/>
      <c r="G394" s="122"/>
      <c r="H394" s="122"/>
      <c r="I394" s="122"/>
      <c r="J394" s="122"/>
    </row>
    <row r="395" spans="2:10" ht="12.75" customHeight="1">
      <c r="B395" s="253"/>
      <c r="C395" s="307"/>
      <c r="D395" s="308"/>
      <c r="E395" s="309"/>
      <c r="F395" s="122"/>
      <c r="G395" s="122"/>
      <c r="H395" s="122"/>
      <c r="I395" s="122"/>
      <c r="J395" s="122"/>
    </row>
    <row r="396" spans="2:10" ht="12.75" customHeight="1">
      <c r="B396" s="253"/>
      <c r="C396" s="307"/>
      <c r="D396" s="308"/>
      <c r="E396" s="309"/>
      <c r="F396" s="122"/>
      <c r="G396" s="122"/>
      <c r="H396" s="122"/>
      <c r="I396" s="122"/>
      <c r="J396" s="122"/>
    </row>
    <row r="397" spans="2:10" ht="12.75" customHeight="1">
      <c r="B397" s="253"/>
      <c r="C397" s="307"/>
      <c r="D397" s="308"/>
      <c r="E397" s="309"/>
      <c r="F397" s="122"/>
      <c r="G397" s="122"/>
      <c r="H397" s="122"/>
      <c r="I397" s="122"/>
      <c r="J397" s="122"/>
    </row>
    <row r="398" spans="2:10" ht="12.75" customHeight="1">
      <c r="B398" s="253"/>
      <c r="C398" s="307"/>
      <c r="D398" s="308"/>
      <c r="E398" s="309"/>
      <c r="F398" s="122"/>
      <c r="G398" s="122"/>
      <c r="H398" s="122"/>
      <c r="I398" s="122"/>
      <c r="J398" s="122"/>
    </row>
    <row r="399" spans="2:10" ht="12.75" customHeight="1">
      <c r="B399" s="253"/>
      <c r="C399" s="307"/>
      <c r="D399" s="308"/>
      <c r="E399" s="309"/>
      <c r="F399" s="122"/>
      <c r="G399" s="122"/>
      <c r="H399" s="122"/>
      <c r="I399" s="122"/>
      <c r="J399" s="122"/>
    </row>
    <row r="400" spans="2:10" ht="12.75" customHeight="1">
      <c r="B400" s="253"/>
      <c r="C400" s="307"/>
      <c r="D400" s="308"/>
      <c r="E400" s="309"/>
      <c r="F400" s="122"/>
      <c r="G400" s="122"/>
      <c r="H400" s="122"/>
      <c r="I400" s="122"/>
      <c r="J400" s="122"/>
    </row>
    <row r="401" spans="2:10" ht="12.75" customHeight="1">
      <c r="B401" s="253"/>
      <c r="C401" s="307"/>
      <c r="D401" s="308"/>
      <c r="E401" s="309"/>
      <c r="F401" s="122"/>
      <c r="G401" s="122"/>
      <c r="H401" s="122"/>
      <c r="I401" s="122"/>
      <c r="J401" s="122"/>
    </row>
    <row r="402" spans="2:10" ht="12.75" customHeight="1">
      <c r="B402" s="253"/>
      <c r="C402" s="307"/>
      <c r="D402" s="308"/>
      <c r="E402" s="309"/>
      <c r="F402" s="122"/>
      <c r="G402" s="122"/>
      <c r="H402" s="122"/>
      <c r="I402" s="122"/>
      <c r="J402" s="122"/>
    </row>
    <row r="403" spans="2:10" ht="12.75" customHeight="1">
      <c r="B403" s="253"/>
      <c r="C403" s="307"/>
      <c r="D403" s="308"/>
      <c r="E403" s="309"/>
      <c r="F403" s="122"/>
      <c r="G403" s="122"/>
      <c r="H403" s="122"/>
      <c r="I403" s="122"/>
      <c r="J403" s="122"/>
    </row>
    <row r="404" spans="2:10" ht="12.75" customHeight="1">
      <c r="B404" s="253"/>
      <c r="C404" s="307"/>
      <c r="D404" s="308"/>
      <c r="E404" s="309"/>
      <c r="F404" s="122"/>
      <c r="G404" s="122"/>
      <c r="H404" s="122"/>
      <c r="I404" s="122"/>
      <c r="J404" s="122"/>
    </row>
    <row r="405" spans="2:10" ht="12.75" customHeight="1">
      <c r="B405" s="253"/>
      <c r="C405" s="307"/>
      <c r="D405" s="308"/>
      <c r="E405" s="309"/>
      <c r="F405" s="122"/>
      <c r="G405" s="122"/>
      <c r="H405" s="122"/>
      <c r="I405" s="122"/>
      <c r="J405" s="122"/>
    </row>
    <row r="406" spans="2:10" ht="12.75" customHeight="1">
      <c r="B406" s="253"/>
      <c r="C406" s="307"/>
      <c r="D406" s="308"/>
      <c r="E406" s="309"/>
      <c r="F406" s="122"/>
      <c r="G406" s="122"/>
      <c r="H406" s="122"/>
      <c r="I406" s="122"/>
      <c r="J406" s="122"/>
    </row>
    <row r="407" spans="2:10" ht="12.75" customHeight="1">
      <c r="B407" s="253"/>
      <c r="C407" s="307"/>
      <c r="D407" s="308"/>
      <c r="E407" s="309"/>
      <c r="F407" s="122"/>
      <c r="G407" s="122"/>
      <c r="H407" s="122"/>
      <c r="I407" s="122"/>
      <c r="J407" s="122"/>
    </row>
    <row r="408" spans="2:10" ht="12.75" customHeight="1">
      <c r="B408" s="253"/>
      <c r="C408" s="307"/>
      <c r="D408" s="308"/>
      <c r="E408" s="309"/>
      <c r="F408" s="122"/>
      <c r="G408" s="122"/>
      <c r="H408" s="122"/>
      <c r="I408" s="122"/>
      <c r="J408" s="122"/>
    </row>
    <row r="409" spans="2:10" ht="12.75" customHeight="1">
      <c r="B409" s="253"/>
      <c r="C409" s="307"/>
      <c r="D409" s="308"/>
      <c r="E409" s="309"/>
      <c r="F409" s="122"/>
      <c r="G409" s="122"/>
      <c r="H409" s="122"/>
      <c r="I409" s="122"/>
      <c r="J409" s="122"/>
    </row>
    <row r="410" spans="2:10" ht="12.75" customHeight="1">
      <c r="B410" s="253"/>
      <c r="C410" s="307"/>
      <c r="D410" s="308"/>
      <c r="E410" s="309"/>
      <c r="F410" s="122"/>
      <c r="G410" s="122"/>
      <c r="H410" s="122"/>
      <c r="I410" s="122"/>
      <c r="J410" s="122"/>
    </row>
    <row r="411" spans="2:10" ht="12.75" customHeight="1">
      <c r="B411" s="253"/>
      <c r="C411" s="307"/>
      <c r="D411" s="308"/>
      <c r="E411" s="309"/>
      <c r="F411" s="122"/>
      <c r="G411" s="122"/>
      <c r="H411" s="122"/>
      <c r="I411" s="122"/>
      <c r="J411" s="122"/>
    </row>
    <row r="412" spans="2:10" ht="12.75" customHeight="1">
      <c r="B412" s="253"/>
      <c r="C412" s="307"/>
      <c r="D412" s="308"/>
      <c r="E412" s="309"/>
      <c r="F412" s="122"/>
      <c r="G412" s="122"/>
      <c r="H412" s="122"/>
      <c r="I412" s="122"/>
      <c r="J412" s="122"/>
    </row>
    <row r="413" spans="2:10" ht="12.75" customHeight="1">
      <c r="B413" s="253"/>
      <c r="C413" s="307"/>
      <c r="D413" s="308"/>
      <c r="E413" s="309"/>
      <c r="F413" s="122"/>
      <c r="G413" s="122"/>
      <c r="H413" s="122"/>
      <c r="I413" s="122"/>
      <c r="J413" s="122"/>
    </row>
    <row r="414" spans="2:10" ht="12.75" customHeight="1">
      <c r="B414" s="253"/>
      <c r="C414" s="307"/>
      <c r="D414" s="308"/>
      <c r="E414" s="309"/>
      <c r="F414" s="122"/>
      <c r="G414" s="122"/>
      <c r="H414" s="122"/>
      <c r="I414" s="122"/>
      <c r="J414" s="122"/>
    </row>
    <row r="415" spans="2:10" ht="12.75" customHeight="1">
      <c r="B415" s="253"/>
      <c r="C415" s="307"/>
      <c r="D415" s="308"/>
      <c r="E415" s="309"/>
      <c r="F415" s="122"/>
      <c r="G415" s="122"/>
      <c r="H415" s="122"/>
      <c r="I415" s="122"/>
      <c r="J415" s="122"/>
    </row>
    <row r="416" spans="2:10" ht="12.75" customHeight="1">
      <c r="B416" s="253"/>
      <c r="C416" s="307"/>
      <c r="D416" s="308"/>
      <c r="E416" s="309"/>
      <c r="F416" s="122"/>
      <c r="G416" s="122"/>
      <c r="H416" s="122"/>
      <c r="I416" s="122"/>
      <c r="J416" s="122"/>
    </row>
    <row r="417" spans="2:10" ht="12.75" customHeight="1">
      <c r="B417" s="253"/>
      <c r="C417" s="307"/>
      <c r="D417" s="308"/>
      <c r="E417" s="309"/>
      <c r="F417" s="122"/>
      <c r="G417" s="122"/>
      <c r="H417" s="122"/>
      <c r="I417" s="122"/>
      <c r="J417" s="122"/>
    </row>
    <row r="418" spans="2:10" ht="12.75" customHeight="1">
      <c r="B418" s="253"/>
      <c r="C418" s="307"/>
      <c r="D418" s="308"/>
      <c r="E418" s="309"/>
      <c r="F418" s="122"/>
      <c r="G418" s="122"/>
      <c r="H418" s="122"/>
      <c r="I418" s="122"/>
      <c r="J418" s="122"/>
    </row>
    <row r="419" spans="2:10" ht="12.75" customHeight="1">
      <c r="B419" s="253"/>
      <c r="C419" s="307"/>
      <c r="D419" s="308"/>
      <c r="E419" s="309"/>
      <c r="F419" s="122"/>
      <c r="G419" s="122"/>
      <c r="H419" s="122"/>
      <c r="I419" s="122"/>
      <c r="J419" s="122"/>
    </row>
    <row r="420" spans="2:10" ht="12.75" customHeight="1">
      <c r="B420" s="253"/>
      <c r="C420" s="307"/>
      <c r="D420" s="308"/>
      <c r="E420" s="309"/>
      <c r="F420" s="122"/>
      <c r="G420" s="122"/>
      <c r="H420" s="122"/>
      <c r="I420" s="122"/>
      <c r="J420" s="122"/>
    </row>
    <row r="421" spans="2:10" ht="12.75" customHeight="1">
      <c r="B421" s="253"/>
      <c r="C421" s="307"/>
      <c r="D421" s="308"/>
      <c r="E421" s="309"/>
      <c r="F421" s="122"/>
      <c r="G421" s="122"/>
      <c r="H421" s="122"/>
      <c r="I421" s="122"/>
      <c r="J421" s="122"/>
    </row>
    <row r="422" spans="2:10" ht="12.75" customHeight="1">
      <c r="B422" s="253"/>
      <c r="C422" s="307"/>
      <c r="D422" s="308"/>
      <c r="E422" s="309"/>
      <c r="F422" s="122"/>
      <c r="G422" s="122"/>
      <c r="H422" s="122"/>
      <c r="I422" s="122"/>
      <c r="J422" s="122"/>
    </row>
    <row r="423" spans="2:10" ht="12.75" customHeight="1">
      <c r="B423" s="253"/>
      <c r="C423" s="307"/>
      <c r="D423" s="308"/>
      <c r="E423" s="309"/>
      <c r="F423" s="122"/>
      <c r="G423" s="122"/>
      <c r="H423" s="122"/>
      <c r="I423" s="122"/>
      <c r="J423" s="122"/>
    </row>
    <row r="424" spans="2:10" ht="12.75" customHeight="1">
      <c r="B424" s="253"/>
      <c r="C424" s="307"/>
      <c r="D424" s="308"/>
      <c r="E424" s="309"/>
      <c r="F424" s="122"/>
      <c r="G424" s="122"/>
      <c r="H424" s="122"/>
      <c r="I424" s="122"/>
      <c r="J424" s="122"/>
    </row>
    <row r="425" spans="2:10" ht="12.75" customHeight="1">
      <c r="B425" s="253"/>
      <c r="C425" s="307"/>
      <c r="D425" s="308"/>
      <c r="E425" s="309"/>
      <c r="F425" s="122"/>
      <c r="G425" s="122"/>
      <c r="H425" s="122"/>
      <c r="I425" s="122"/>
      <c r="J425" s="122"/>
    </row>
    <row r="426" spans="2:10" ht="12.75" customHeight="1">
      <c r="B426" s="253"/>
      <c r="C426" s="307"/>
      <c r="D426" s="308"/>
      <c r="E426" s="309"/>
      <c r="F426" s="122"/>
      <c r="G426" s="122"/>
      <c r="H426" s="122"/>
      <c r="I426" s="122"/>
      <c r="J426" s="122"/>
    </row>
    <row r="427" spans="2:10" ht="12.75" customHeight="1">
      <c r="B427" s="253"/>
      <c r="C427" s="307"/>
      <c r="D427" s="308"/>
      <c r="E427" s="309"/>
      <c r="F427" s="122"/>
      <c r="G427" s="122"/>
      <c r="H427" s="122"/>
      <c r="I427" s="122"/>
      <c r="J427" s="122"/>
    </row>
    <row r="428" spans="2:10" ht="12.75" customHeight="1">
      <c r="B428" s="253"/>
      <c r="C428" s="307"/>
      <c r="D428" s="308"/>
      <c r="E428" s="309"/>
      <c r="F428" s="122"/>
      <c r="G428" s="122"/>
      <c r="H428" s="122"/>
      <c r="I428" s="122"/>
      <c r="J428" s="122"/>
    </row>
    <row r="429" spans="2:10" ht="12.75" customHeight="1">
      <c r="B429" s="253"/>
      <c r="C429" s="307"/>
      <c r="D429" s="308"/>
      <c r="E429" s="309"/>
      <c r="F429" s="122"/>
      <c r="G429" s="122"/>
      <c r="H429" s="122"/>
      <c r="I429" s="122"/>
      <c r="J429" s="122"/>
    </row>
    <row r="430" spans="2:10" ht="12.75" customHeight="1">
      <c r="B430" s="253"/>
      <c r="C430" s="307"/>
      <c r="D430" s="308"/>
      <c r="E430" s="309"/>
      <c r="F430" s="122"/>
      <c r="G430" s="122"/>
      <c r="H430" s="122"/>
      <c r="I430" s="122"/>
      <c r="J430" s="122"/>
    </row>
    <row r="431" spans="2:10" ht="12.75" customHeight="1">
      <c r="B431" s="253"/>
      <c r="C431" s="307"/>
      <c r="D431" s="308"/>
      <c r="E431" s="309"/>
      <c r="F431" s="122"/>
      <c r="G431" s="122"/>
      <c r="H431" s="122"/>
      <c r="I431" s="122"/>
      <c r="J431" s="122"/>
    </row>
    <row r="432" spans="2:10" ht="12.75" customHeight="1">
      <c r="B432" s="253"/>
      <c r="C432" s="307"/>
      <c r="D432" s="308"/>
      <c r="E432" s="309"/>
      <c r="F432" s="122"/>
      <c r="G432" s="122"/>
      <c r="H432" s="122"/>
      <c r="I432" s="122"/>
      <c r="J432" s="122"/>
    </row>
    <row r="433" spans="2:10" ht="12.75" customHeight="1">
      <c r="B433" s="253"/>
      <c r="C433" s="307"/>
      <c r="D433" s="308"/>
      <c r="E433" s="309"/>
      <c r="F433" s="122"/>
      <c r="G433" s="122"/>
      <c r="H433" s="122"/>
      <c r="I433" s="122"/>
      <c r="J433" s="122"/>
    </row>
    <row r="434" spans="2:10" ht="12.75" customHeight="1">
      <c r="B434" s="253"/>
      <c r="C434" s="307"/>
      <c r="D434" s="308"/>
      <c r="E434" s="309"/>
      <c r="F434" s="122"/>
      <c r="G434" s="122"/>
      <c r="H434" s="122"/>
      <c r="I434" s="122"/>
      <c r="J434" s="122"/>
    </row>
    <row r="435" spans="2:10" ht="12.75" customHeight="1">
      <c r="B435" s="253"/>
      <c r="C435" s="307"/>
      <c r="D435" s="308"/>
      <c r="E435" s="309"/>
      <c r="F435" s="122"/>
      <c r="G435" s="122"/>
      <c r="H435" s="122"/>
      <c r="I435" s="122"/>
      <c r="J435" s="122"/>
    </row>
    <row r="436" spans="2:10" ht="12.75" customHeight="1">
      <c r="B436" s="253"/>
      <c r="C436" s="307"/>
      <c r="D436" s="308"/>
      <c r="E436" s="309"/>
      <c r="F436" s="122"/>
      <c r="G436" s="122"/>
      <c r="H436" s="122"/>
      <c r="I436" s="122"/>
      <c r="J436" s="122"/>
    </row>
    <row r="437" spans="2:10" ht="12.75" customHeight="1">
      <c r="B437" s="253"/>
      <c r="C437" s="307"/>
      <c r="D437" s="308"/>
      <c r="E437" s="309"/>
      <c r="F437" s="122"/>
      <c r="G437" s="122"/>
      <c r="H437" s="122"/>
      <c r="I437" s="122"/>
      <c r="J437" s="122"/>
    </row>
    <row r="438" spans="2:10" ht="12.75" customHeight="1">
      <c r="B438" s="253"/>
      <c r="C438" s="307"/>
      <c r="D438" s="308"/>
      <c r="E438" s="309"/>
      <c r="F438" s="122"/>
      <c r="G438" s="122"/>
      <c r="H438" s="122"/>
      <c r="I438" s="122"/>
      <c r="J438" s="122"/>
    </row>
    <row r="439" spans="2:10" ht="12.75" customHeight="1">
      <c r="B439" s="253"/>
      <c r="C439" s="307"/>
      <c r="D439" s="308"/>
      <c r="E439" s="309"/>
      <c r="F439" s="122"/>
      <c r="G439" s="122"/>
      <c r="H439" s="122"/>
      <c r="I439" s="122"/>
      <c r="J439" s="122"/>
    </row>
    <row r="440" spans="2:10" ht="12.75" customHeight="1">
      <c r="B440" s="253"/>
      <c r="C440" s="307"/>
      <c r="D440" s="308"/>
      <c r="E440" s="309"/>
      <c r="F440" s="122"/>
      <c r="G440" s="122"/>
      <c r="H440" s="122"/>
      <c r="I440" s="122"/>
      <c r="J440" s="122"/>
    </row>
    <row r="441" spans="2:10" ht="12.75" customHeight="1">
      <c r="B441" s="253"/>
      <c r="C441" s="307"/>
      <c r="D441" s="308"/>
      <c r="E441" s="309"/>
      <c r="F441" s="122"/>
      <c r="G441" s="122"/>
      <c r="H441" s="122"/>
      <c r="I441" s="122"/>
      <c r="J441" s="122"/>
    </row>
    <row r="442" spans="2:10" ht="12.75" customHeight="1">
      <c r="B442" s="253"/>
      <c r="C442" s="307"/>
      <c r="D442" s="308"/>
      <c r="E442" s="309"/>
      <c r="F442" s="122"/>
      <c r="G442" s="122"/>
      <c r="H442" s="122"/>
      <c r="I442" s="122"/>
      <c r="J442" s="122"/>
    </row>
    <row r="443" spans="2:10" ht="12.75" customHeight="1">
      <c r="B443" s="253"/>
      <c r="C443" s="307"/>
      <c r="D443" s="308"/>
      <c r="E443" s="309"/>
      <c r="F443" s="122"/>
      <c r="G443" s="122"/>
      <c r="H443" s="122"/>
      <c r="I443" s="122"/>
      <c r="J443" s="122"/>
    </row>
    <row r="444" spans="2:10" ht="12.75" customHeight="1">
      <c r="B444" s="253"/>
      <c r="C444" s="307"/>
      <c r="D444" s="308"/>
      <c r="E444" s="309"/>
      <c r="F444" s="122"/>
      <c r="G444" s="122"/>
      <c r="H444" s="122"/>
      <c r="I444" s="122"/>
      <c r="J444" s="122"/>
    </row>
    <row r="445" spans="2:10" ht="12.75" customHeight="1">
      <c r="B445" s="253"/>
      <c r="C445" s="307"/>
      <c r="D445" s="308"/>
      <c r="E445" s="309"/>
      <c r="F445" s="122"/>
      <c r="G445" s="122"/>
      <c r="H445" s="122"/>
      <c r="I445" s="122"/>
      <c r="J445" s="122"/>
    </row>
    <row r="446" spans="2:10" ht="12.75" customHeight="1">
      <c r="B446" s="253"/>
      <c r="C446" s="307"/>
      <c r="D446" s="308"/>
      <c r="E446" s="309"/>
      <c r="F446" s="122"/>
      <c r="G446" s="122"/>
      <c r="H446" s="122"/>
      <c r="I446" s="122"/>
      <c r="J446" s="122"/>
    </row>
    <row r="447" spans="2:10" ht="12.75" customHeight="1">
      <c r="B447" s="253"/>
      <c r="C447" s="307"/>
      <c r="D447" s="308"/>
      <c r="E447" s="309"/>
      <c r="F447" s="122"/>
      <c r="G447" s="122"/>
      <c r="H447" s="122"/>
      <c r="I447" s="122"/>
      <c r="J447" s="122"/>
    </row>
    <row r="448" spans="2:10" ht="12.75" customHeight="1">
      <c r="B448" s="253"/>
      <c r="C448" s="307"/>
      <c r="D448" s="308"/>
      <c r="E448" s="309"/>
      <c r="F448" s="122"/>
      <c r="G448" s="122"/>
      <c r="H448" s="122"/>
      <c r="I448" s="122"/>
      <c r="J448" s="122"/>
    </row>
    <row r="449" spans="2:10" ht="12.75" customHeight="1">
      <c r="B449" s="253"/>
      <c r="C449" s="307"/>
      <c r="D449" s="308"/>
      <c r="E449" s="309"/>
      <c r="F449" s="122"/>
      <c r="G449" s="122"/>
      <c r="H449" s="122"/>
      <c r="I449" s="122"/>
      <c r="J449" s="122"/>
    </row>
    <row r="450" spans="2:10" ht="12.75" customHeight="1">
      <c r="B450" s="253"/>
      <c r="C450" s="307"/>
      <c r="D450" s="308"/>
      <c r="E450" s="309"/>
      <c r="F450" s="122"/>
      <c r="G450" s="122"/>
      <c r="H450" s="122"/>
      <c r="I450" s="122"/>
      <c r="J450" s="122"/>
    </row>
    <row r="451" spans="2:10" ht="12.75" customHeight="1">
      <c r="B451" s="253"/>
      <c r="C451" s="307"/>
      <c r="D451" s="308"/>
      <c r="E451" s="309"/>
      <c r="F451" s="122"/>
      <c r="G451" s="122"/>
      <c r="H451" s="122"/>
      <c r="I451" s="122"/>
      <c r="J451" s="122"/>
    </row>
    <row r="452" spans="2:10" ht="12.75" customHeight="1">
      <c r="B452" s="253"/>
      <c r="C452" s="307"/>
      <c r="D452" s="308"/>
      <c r="E452" s="309"/>
      <c r="F452" s="122"/>
      <c r="G452" s="122"/>
      <c r="H452" s="122"/>
      <c r="I452" s="122"/>
      <c r="J452" s="122"/>
    </row>
    <row r="453" spans="2:10" ht="12.75" customHeight="1">
      <c r="B453" s="253"/>
      <c r="C453" s="307"/>
      <c r="D453" s="308"/>
      <c r="E453" s="309"/>
      <c r="F453" s="122"/>
      <c r="G453" s="122"/>
      <c r="H453" s="122"/>
      <c r="I453" s="122"/>
      <c r="J453" s="122"/>
    </row>
    <row r="454" spans="2:10" ht="12.75" customHeight="1">
      <c r="B454" s="253"/>
      <c r="C454" s="307"/>
      <c r="D454" s="308"/>
      <c r="E454" s="309"/>
      <c r="F454" s="122"/>
      <c r="G454" s="122"/>
      <c r="H454" s="122"/>
      <c r="I454" s="122"/>
      <c r="J454" s="122"/>
    </row>
    <row r="455" spans="2:10" ht="12.75" customHeight="1">
      <c r="B455" s="253"/>
      <c r="C455" s="307"/>
      <c r="D455" s="308"/>
      <c r="E455" s="309"/>
      <c r="F455" s="122"/>
      <c r="G455" s="122"/>
      <c r="H455" s="122"/>
      <c r="I455" s="122"/>
      <c r="J455" s="122"/>
    </row>
    <row r="456" spans="2:10" ht="12.75" customHeight="1">
      <c r="B456" s="253"/>
      <c r="C456" s="307"/>
      <c r="D456" s="308"/>
      <c r="E456" s="309"/>
      <c r="F456" s="122"/>
      <c r="G456" s="122"/>
      <c r="H456" s="122"/>
      <c r="I456" s="122"/>
      <c r="J456" s="122"/>
    </row>
    <row r="457" spans="2:10" ht="12.75" customHeight="1">
      <c r="B457" s="253"/>
      <c r="C457" s="307"/>
      <c r="D457" s="308"/>
      <c r="E457" s="309"/>
      <c r="F457" s="122"/>
      <c r="G457" s="122"/>
      <c r="H457" s="122"/>
      <c r="I457" s="122"/>
      <c r="J457" s="122"/>
    </row>
    <row r="458" spans="2:10" ht="12.75" customHeight="1">
      <c r="B458" s="253"/>
      <c r="C458" s="307"/>
      <c r="D458" s="308"/>
      <c r="E458" s="309"/>
      <c r="F458" s="122"/>
      <c r="G458" s="122"/>
      <c r="H458" s="122"/>
      <c r="I458" s="122"/>
      <c r="J458" s="122"/>
    </row>
    <row r="459" spans="2:10" ht="12.75" customHeight="1">
      <c r="B459" s="253"/>
      <c r="C459" s="307"/>
      <c r="D459" s="308"/>
      <c r="E459" s="309"/>
      <c r="F459" s="122"/>
      <c r="G459" s="122"/>
      <c r="H459" s="122"/>
      <c r="I459" s="122"/>
      <c r="J459" s="122"/>
    </row>
    <row r="460" spans="2:10" ht="12.75" customHeight="1">
      <c r="B460" s="253"/>
      <c r="C460" s="307"/>
      <c r="D460" s="308"/>
      <c r="E460" s="309"/>
      <c r="F460" s="122"/>
      <c r="G460" s="122"/>
      <c r="H460" s="122"/>
      <c r="I460" s="122"/>
      <c r="J460" s="122"/>
    </row>
    <row r="461" spans="2:10" ht="12.75" customHeight="1">
      <c r="B461" s="253"/>
      <c r="C461" s="307"/>
      <c r="D461" s="308"/>
      <c r="E461" s="309"/>
      <c r="F461" s="122"/>
      <c r="G461" s="122"/>
      <c r="H461" s="122"/>
      <c r="I461" s="122"/>
      <c r="J461" s="122"/>
    </row>
    <row r="462" spans="2:10" ht="12.75" customHeight="1">
      <c r="B462" s="253"/>
      <c r="C462" s="307"/>
      <c r="D462" s="308"/>
      <c r="E462" s="309"/>
      <c r="F462" s="122"/>
      <c r="G462" s="122"/>
      <c r="H462" s="122"/>
      <c r="I462" s="122"/>
      <c r="J462" s="122"/>
    </row>
    <row r="463" spans="2:10" ht="12.75" customHeight="1">
      <c r="B463" s="253"/>
      <c r="C463" s="307"/>
      <c r="D463" s="308"/>
      <c r="E463" s="309"/>
      <c r="F463" s="122"/>
      <c r="G463" s="122"/>
      <c r="H463" s="122"/>
      <c r="I463" s="122"/>
      <c r="J463" s="122"/>
    </row>
    <row r="464" spans="2:10" ht="12.75" customHeight="1">
      <c r="B464" s="253"/>
      <c r="C464" s="307"/>
      <c r="D464" s="308"/>
      <c r="E464" s="309"/>
      <c r="F464" s="122"/>
      <c r="G464" s="122"/>
      <c r="H464" s="122"/>
      <c r="I464" s="122"/>
      <c r="J464" s="122"/>
    </row>
    <row r="465" spans="2:10" ht="12.75" customHeight="1">
      <c r="B465" s="253"/>
      <c r="C465" s="307"/>
      <c r="D465" s="308"/>
      <c r="E465" s="309"/>
      <c r="F465" s="122"/>
      <c r="G465" s="122"/>
      <c r="H465" s="122"/>
      <c r="I465" s="122"/>
      <c r="J465" s="122"/>
    </row>
    <row r="466" spans="2:10" ht="12.75" customHeight="1">
      <c r="B466" s="253"/>
      <c r="C466" s="307"/>
      <c r="D466" s="308"/>
      <c r="E466" s="309"/>
      <c r="F466" s="122"/>
      <c r="G466" s="122"/>
      <c r="H466" s="122"/>
      <c r="I466" s="122"/>
      <c r="J466" s="122"/>
    </row>
    <row r="467" spans="2:10" ht="12.75" customHeight="1">
      <c r="B467" s="253"/>
      <c r="C467" s="307"/>
      <c r="D467" s="308"/>
      <c r="E467" s="309"/>
      <c r="F467" s="122"/>
      <c r="G467" s="122"/>
      <c r="H467" s="122"/>
      <c r="I467" s="122"/>
      <c r="J467" s="122"/>
    </row>
    <row r="468" spans="2:10" ht="12.75" customHeight="1">
      <c r="B468" s="253"/>
      <c r="C468" s="307"/>
      <c r="D468" s="308"/>
      <c r="E468" s="309"/>
      <c r="F468" s="122"/>
      <c r="G468" s="122"/>
      <c r="H468" s="122"/>
      <c r="I468" s="122"/>
      <c r="J468" s="122"/>
    </row>
    <row r="469" spans="2:10" ht="12.75" customHeight="1">
      <c r="B469" s="253"/>
      <c r="C469" s="307"/>
      <c r="D469" s="308"/>
      <c r="E469" s="309"/>
      <c r="F469" s="122"/>
      <c r="G469" s="122"/>
      <c r="H469" s="122"/>
      <c r="I469" s="122"/>
      <c r="J469" s="122"/>
    </row>
    <row r="470" spans="2:10" ht="12.75" customHeight="1">
      <c r="B470" s="253"/>
      <c r="C470" s="307"/>
      <c r="D470" s="308"/>
      <c r="E470" s="309"/>
      <c r="F470" s="122"/>
      <c r="G470" s="122"/>
      <c r="H470" s="122"/>
      <c r="I470" s="122"/>
      <c r="J470" s="122"/>
    </row>
    <row r="471" spans="2:10" ht="12.75" customHeight="1">
      <c r="B471" s="253"/>
      <c r="C471" s="307"/>
      <c r="D471" s="308"/>
      <c r="E471" s="309"/>
      <c r="F471" s="122"/>
      <c r="G471" s="122"/>
      <c r="H471" s="122"/>
      <c r="I471" s="122"/>
      <c r="J471" s="122"/>
    </row>
    <row r="472" spans="2:10" ht="12.75" customHeight="1">
      <c r="B472" s="253"/>
      <c r="C472" s="307"/>
      <c r="D472" s="308"/>
      <c r="E472" s="309"/>
      <c r="F472" s="122"/>
      <c r="G472" s="122"/>
      <c r="H472" s="122"/>
      <c r="I472" s="122"/>
      <c r="J472" s="122"/>
    </row>
    <row r="473" spans="2:10" ht="12.75" customHeight="1">
      <c r="B473" s="253"/>
      <c r="C473" s="307"/>
      <c r="D473" s="308"/>
      <c r="E473" s="309"/>
      <c r="F473" s="122"/>
      <c r="G473" s="122"/>
      <c r="H473" s="122"/>
      <c r="I473" s="122"/>
      <c r="J473" s="122"/>
    </row>
    <row r="474" spans="2:10" ht="12.75" customHeight="1">
      <c r="B474" s="253"/>
      <c r="C474" s="307"/>
      <c r="D474" s="308"/>
      <c r="E474" s="309"/>
      <c r="F474" s="122"/>
      <c r="G474" s="122"/>
      <c r="H474" s="122"/>
      <c r="I474" s="122"/>
      <c r="J474" s="122"/>
    </row>
    <row r="475" spans="2:10" ht="12.75" customHeight="1">
      <c r="B475" s="253"/>
      <c r="C475" s="307"/>
      <c r="D475" s="308"/>
      <c r="E475" s="309"/>
      <c r="F475" s="122"/>
      <c r="G475" s="122"/>
      <c r="H475" s="122"/>
      <c r="I475" s="122"/>
      <c r="J475" s="122"/>
    </row>
    <row r="476" spans="2:10" ht="12.75" customHeight="1">
      <c r="B476" s="253"/>
      <c r="C476" s="307"/>
      <c r="D476" s="308"/>
      <c r="E476" s="309"/>
      <c r="F476" s="122"/>
      <c r="G476" s="122"/>
      <c r="H476" s="122"/>
      <c r="I476" s="122"/>
      <c r="J476" s="122"/>
    </row>
    <row r="477" spans="2:10" ht="12.75" customHeight="1">
      <c r="B477" s="253"/>
      <c r="C477" s="307"/>
      <c r="D477" s="308"/>
      <c r="E477" s="309"/>
      <c r="F477" s="122"/>
      <c r="G477" s="122"/>
      <c r="H477" s="122"/>
      <c r="I477" s="122"/>
      <c r="J477" s="122"/>
    </row>
    <row r="478" spans="2:10" ht="12.75" customHeight="1">
      <c r="B478" s="253"/>
      <c r="C478" s="307"/>
      <c r="D478" s="308"/>
      <c r="E478" s="309"/>
      <c r="F478" s="122"/>
      <c r="G478" s="122"/>
      <c r="H478" s="122"/>
      <c r="I478" s="122"/>
      <c r="J478" s="122"/>
    </row>
    <row r="479" spans="2:10" ht="12.75" customHeight="1">
      <c r="B479" s="253"/>
      <c r="C479" s="307"/>
      <c r="D479" s="308"/>
      <c r="E479" s="309"/>
      <c r="F479" s="122"/>
      <c r="G479" s="122"/>
      <c r="H479" s="122"/>
      <c r="I479" s="122"/>
      <c r="J479" s="122"/>
    </row>
    <row r="480" spans="2:10" ht="12.75" customHeight="1">
      <c r="B480" s="253"/>
      <c r="C480" s="307"/>
      <c r="D480" s="308"/>
      <c r="E480" s="309"/>
      <c r="F480" s="122"/>
      <c r="G480" s="122"/>
      <c r="H480" s="122"/>
      <c r="I480" s="122"/>
      <c r="J480" s="122"/>
    </row>
    <row r="481" spans="2:10" ht="12.75" customHeight="1">
      <c r="B481" s="253"/>
      <c r="C481" s="307"/>
      <c r="D481" s="308"/>
      <c r="E481" s="309"/>
      <c r="F481" s="122"/>
      <c r="G481" s="122"/>
      <c r="H481" s="122"/>
      <c r="I481" s="122"/>
      <c r="J481" s="122"/>
    </row>
    <row r="482" spans="2:10" ht="12.75" customHeight="1">
      <c r="B482" s="253"/>
      <c r="C482" s="307"/>
      <c r="D482" s="308"/>
      <c r="E482" s="309"/>
      <c r="F482" s="122"/>
      <c r="G482" s="122"/>
      <c r="H482" s="122"/>
      <c r="I482" s="122"/>
      <c r="J482" s="122"/>
    </row>
    <row r="483" spans="2:10" ht="12.75" customHeight="1">
      <c r="B483" s="253"/>
      <c r="C483" s="307"/>
      <c r="D483" s="308"/>
      <c r="E483" s="309"/>
      <c r="F483" s="122"/>
      <c r="G483" s="122"/>
      <c r="H483" s="122"/>
      <c r="I483" s="122"/>
      <c r="J483" s="122"/>
    </row>
    <row r="484" spans="2:10" ht="12.75" customHeight="1">
      <c r="B484" s="253"/>
      <c r="C484" s="307"/>
      <c r="D484" s="308"/>
      <c r="E484" s="309"/>
      <c r="F484" s="122"/>
      <c r="G484" s="122"/>
      <c r="H484" s="122"/>
      <c r="I484" s="122"/>
      <c r="J484" s="122"/>
    </row>
    <row r="485" spans="2:10" ht="12.75" customHeight="1">
      <c r="B485" s="253"/>
      <c r="C485" s="307"/>
      <c r="D485" s="308"/>
      <c r="E485" s="309"/>
      <c r="F485" s="122"/>
      <c r="G485" s="122"/>
      <c r="H485" s="122"/>
      <c r="I485" s="122"/>
      <c r="J485" s="122"/>
    </row>
    <row r="486" spans="2:10" ht="12.75" customHeight="1">
      <c r="B486" s="253"/>
      <c r="C486" s="307"/>
      <c r="D486" s="308"/>
      <c r="E486" s="309"/>
      <c r="F486" s="122"/>
      <c r="G486" s="122"/>
      <c r="H486" s="122"/>
      <c r="I486" s="122"/>
      <c r="J486" s="122"/>
    </row>
    <row r="487" spans="2:10" ht="12.75" customHeight="1">
      <c r="B487" s="253"/>
      <c r="C487" s="307"/>
      <c r="D487" s="308"/>
      <c r="E487" s="309"/>
      <c r="F487" s="122"/>
      <c r="G487" s="122"/>
      <c r="H487" s="122"/>
      <c r="I487" s="122"/>
      <c r="J487" s="122"/>
    </row>
    <row r="488" spans="2:10" ht="12.75" customHeight="1">
      <c r="B488" s="253"/>
      <c r="C488" s="307"/>
      <c r="D488" s="308"/>
      <c r="E488" s="309"/>
      <c r="F488" s="122"/>
      <c r="G488" s="122"/>
      <c r="H488" s="122"/>
      <c r="I488" s="122"/>
      <c r="J488" s="122"/>
    </row>
    <row r="489" spans="2:10" ht="12.75" customHeight="1">
      <c r="B489" s="253"/>
      <c r="C489" s="307"/>
      <c r="D489" s="308"/>
      <c r="E489" s="309"/>
      <c r="F489" s="122"/>
      <c r="G489" s="122"/>
      <c r="H489" s="122"/>
      <c r="I489" s="122"/>
      <c r="J489" s="122"/>
    </row>
    <row r="490" spans="2:10" ht="12.75" customHeight="1">
      <c r="B490" s="253"/>
      <c r="C490" s="307"/>
      <c r="D490" s="308"/>
      <c r="E490" s="309"/>
      <c r="F490" s="122"/>
      <c r="G490" s="122"/>
      <c r="H490" s="122"/>
      <c r="I490" s="122"/>
      <c r="J490" s="122"/>
    </row>
    <row r="491" spans="2:10" ht="12.75" customHeight="1">
      <c r="B491" s="253"/>
      <c r="C491" s="307"/>
      <c r="D491" s="308"/>
      <c r="E491" s="309"/>
      <c r="F491" s="122"/>
      <c r="G491" s="122"/>
      <c r="H491" s="122"/>
      <c r="I491" s="122"/>
      <c r="J491" s="122"/>
    </row>
    <row r="492" spans="2:10" ht="12.75" customHeight="1">
      <c r="B492" s="253"/>
      <c r="C492" s="307"/>
      <c r="D492" s="308"/>
      <c r="E492" s="309"/>
      <c r="F492" s="122"/>
      <c r="G492" s="122"/>
      <c r="H492" s="122"/>
      <c r="I492" s="122"/>
      <c r="J492" s="122"/>
    </row>
    <row r="493" spans="2:10" ht="12.75" customHeight="1">
      <c r="B493" s="253"/>
      <c r="C493" s="307"/>
      <c r="D493" s="308"/>
      <c r="E493" s="309"/>
      <c r="F493" s="122"/>
      <c r="G493" s="122"/>
      <c r="H493" s="122"/>
      <c r="I493" s="122"/>
      <c r="J493" s="122"/>
    </row>
    <row r="494" spans="2:10" ht="12.75" customHeight="1">
      <c r="B494" s="253"/>
      <c r="C494" s="307"/>
      <c r="D494" s="308"/>
      <c r="E494" s="309"/>
      <c r="F494" s="122"/>
      <c r="G494" s="122"/>
      <c r="H494" s="122"/>
      <c r="I494" s="122"/>
      <c r="J494" s="122"/>
    </row>
    <row r="495" spans="2:10" ht="12.75" customHeight="1">
      <c r="B495" s="253"/>
      <c r="C495" s="307"/>
      <c r="D495" s="308"/>
      <c r="E495" s="309"/>
      <c r="F495" s="122"/>
      <c r="G495" s="122"/>
      <c r="H495" s="122"/>
      <c r="I495" s="122"/>
      <c r="J495" s="122"/>
    </row>
    <row r="496" spans="2:10" ht="12.75" customHeight="1">
      <c r="B496" s="253"/>
      <c r="C496" s="307"/>
      <c r="D496" s="308"/>
      <c r="E496" s="309"/>
      <c r="F496" s="122"/>
      <c r="G496" s="122"/>
      <c r="H496" s="122"/>
      <c r="I496" s="122"/>
      <c r="J496" s="122"/>
    </row>
    <row r="497" spans="2:10" ht="12.75" customHeight="1">
      <c r="B497" s="253"/>
      <c r="C497" s="307"/>
      <c r="D497" s="308"/>
      <c r="E497" s="309"/>
      <c r="F497" s="122"/>
      <c r="G497" s="122"/>
      <c r="H497" s="122"/>
      <c r="I497" s="122"/>
      <c r="J497" s="122"/>
    </row>
    <row r="498" spans="2:10" ht="12.75" customHeight="1">
      <c r="B498" s="253"/>
      <c r="C498" s="307"/>
      <c r="D498" s="308"/>
      <c r="E498" s="309"/>
      <c r="F498" s="122"/>
      <c r="G498" s="122"/>
      <c r="H498" s="122"/>
      <c r="I498" s="122"/>
      <c r="J498" s="122"/>
    </row>
    <row r="499" spans="2:10" ht="12.75" customHeight="1">
      <c r="B499" s="253"/>
      <c r="C499" s="307"/>
      <c r="D499" s="308"/>
      <c r="E499" s="309"/>
      <c r="F499" s="122"/>
      <c r="G499" s="122"/>
      <c r="H499" s="122"/>
      <c r="I499" s="122"/>
      <c r="J499" s="122"/>
    </row>
    <row r="500" spans="2:10" ht="12.75" customHeight="1">
      <c r="B500" s="253"/>
      <c r="C500" s="307"/>
      <c r="D500" s="308"/>
      <c r="E500" s="309"/>
      <c r="F500" s="122"/>
      <c r="G500" s="122"/>
      <c r="H500" s="122"/>
      <c r="I500" s="122"/>
      <c r="J500" s="122"/>
    </row>
    <row r="501" spans="2:10" ht="12.75" customHeight="1">
      <c r="B501" s="253"/>
      <c r="C501" s="307"/>
      <c r="D501" s="308"/>
      <c r="E501" s="309"/>
      <c r="F501" s="122"/>
      <c r="G501" s="122"/>
      <c r="H501" s="122"/>
      <c r="I501" s="122"/>
      <c r="J501" s="122"/>
    </row>
    <row r="502" spans="2:10" ht="12.75" customHeight="1">
      <c r="B502" s="253"/>
      <c r="C502" s="307"/>
      <c r="D502" s="308"/>
      <c r="E502" s="309"/>
      <c r="F502" s="122"/>
      <c r="G502" s="122"/>
      <c r="H502" s="122"/>
      <c r="I502" s="122"/>
      <c r="J502" s="122"/>
    </row>
    <row r="503" spans="2:10" ht="12.75" customHeight="1">
      <c r="B503" s="253"/>
      <c r="C503" s="307"/>
      <c r="D503" s="308"/>
      <c r="E503" s="309"/>
      <c r="F503" s="122"/>
      <c r="G503" s="122"/>
      <c r="H503" s="122"/>
      <c r="I503" s="122"/>
      <c r="J503" s="122"/>
    </row>
    <row r="504" spans="2:10" ht="12.75" customHeight="1">
      <c r="B504" s="253"/>
      <c r="C504" s="307"/>
      <c r="D504" s="308"/>
      <c r="E504" s="309"/>
      <c r="F504" s="122"/>
      <c r="G504" s="122"/>
      <c r="H504" s="122"/>
      <c r="I504" s="122"/>
      <c r="J504" s="122"/>
    </row>
    <row r="505" spans="2:10" ht="12.75" customHeight="1">
      <c r="B505" s="253"/>
      <c r="C505" s="307"/>
      <c r="D505" s="308"/>
      <c r="E505" s="309"/>
      <c r="F505" s="122"/>
      <c r="G505" s="122"/>
      <c r="H505" s="122"/>
      <c r="I505" s="122"/>
      <c r="J505" s="122"/>
    </row>
    <row r="506" spans="2:10" ht="12.75" customHeight="1">
      <c r="B506" s="253"/>
      <c r="C506" s="307"/>
      <c r="D506" s="308"/>
      <c r="E506" s="309"/>
      <c r="F506" s="122"/>
      <c r="G506" s="122"/>
      <c r="H506" s="122"/>
      <c r="I506" s="122"/>
      <c r="J506" s="122"/>
    </row>
    <row r="507" spans="2:10" ht="12.75" customHeight="1">
      <c r="B507" s="253"/>
      <c r="C507" s="307"/>
      <c r="D507" s="308"/>
      <c r="E507" s="309"/>
      <c r="F507" s="122"/>
      <c r="G507" s="122"/>
      <c r="H507" s="122"/>
      <c r="I507" s="122"/>
      <c r="J507" s="122"/>
    </row>
    <row r="508" spans="2:10" ht="12.75" customHeight="1">
      <c r="B508" s="253"/>
      <c r="C508" s="307"/>
      <c r="D508" s="308"/>
      <c r="E508" s="309"/>
      <c r="F508" s="122"/>
      <c r="G508" s="122"/>
      <c r="H508" s="122"/>
      <c r="I508" s="122"/>
      <c r="J508" s="122"/>
    </row>
    <row r="509" spans="2:10" ht="12.75" customHeight="1">
      <c r="B509" s="253"/>
      <c r="C509" s="307"/>
      <c r="D509" s="308"/>
      <c r="E509" s="309"/>
      <c r="F509" s="122"/>
      <c r="G509" s="122"/>
      <c r="H509" s="122"/>
      <c r="I509" s="122"/>
      <c r="J509" s="122"/>
    </row>
    <row r="510" spans="2:10" ht="12.75" customHeight="1">
      <c r="B510" s="253"/>
      <c r="C510" s="307"/>
      <c r="D510" s="308"/>
      <c r="E510" s="309"/>
      <c r="F510" s="122"/>
      <c r="G510" s="122"/>
      <c r="H510" s="122"/>
      <c r="I510" s="122"/>
      <c r="J510" s="122"/>
    </row>
    <row r="511" spans="2:10" ht="12.75" customHeight="1">
      <c r="B511" s="253"/>
      <c r="C511" s="307"/>
      <c r="D511" s="308"/>
      <c r="E511" s="309"/>
      <c r="F511" s="122"/>
      <c r="G511" s="122"/>
      <c r="H511" s="122"/>
      <c r="I511" s="122"/>
      <c r="J511" s="122"/>
    </row>
    <row r="512" spans="2:10" ht="12.75" customHeight="1">
      <c r="B512" s="253"/>
      <c r="C512" s="307"/>
      <c r="D512" s="308"/>
      <c r="E512" s="309"/>
      <c r="F512" s="122"/>
      <c r="G512" s="122"/>
      <c r="H512" s="122"/>
      <c r="I512" s="122"/>
      <c r="J512" s="122"/>
    </row>
    <row r="513" spans="2:10" ht="12.75" customHeight="1">
      <c r="B513" s="253"/>
      <c r="C513" s="307"/>
      <c r="D513" s="308"/>
      <c r="E513" s="309"/>
      <c r="F513" s="122"/>
      <c r="G513" s="122"/>
      <c r="H513" s="122"/>
      <c r="I513" s="122"/>
      <c r="J513" s="122"/>
    </row>
    <row r="514" spans="2:10" ht="12.75" customHeight="1">
      <c r="B514" s="253"/>
      <c r="C514" s="307"/>
      <c r="D514" s="308"/>
      <c r="E514" s="309"/>
      <c r="F514" s="122"/>
      <c r="G514" s="122"/>
      <c r="H514" s="122"/>
      <c r="I514" s="122"/>
      <c r="J514" s="122"/>
    </row>
    <row r="515" spans="2:10" ht="12.75" customHeight="1">
      <c r="B515" s="253"/>
      <c r="C515" s="307"/>
      <c r="D515" s="308"/>
      <c r="E515" s="309"/>
      <c r="F515" s="122"/>
      <c r="G515" s="122"/>
      <c r="H515" s="122"/>
      <c r="I515" s="122"/>
      <c r="J515" s="122"/>
    </row>
    <row r="516" spans="2:10" ht="12.75" customHeight="1">
      <c r="B516" s="253"/>
      <c r="C516" s="307"/>
      <c r="D516" s="308"/>
      <c r="E516" s="309"/>
      <c r="F516" s="122"/>
      <c r="G516" s="122"/>
      <c r="H516" s="122"/>
      <c r="I516" s="122"/>
      <c r="J516" s="122"/>
    </row>
    <row r="517" spans="2:10" ht="12.75" customHeight="1">
      <c r="B517" s="253"/>
      <c r="C517" s="307"/>
      <c r="D517" s="308"/>
      <c r="E517" s="309"/>
      <c r="F517" s="122"/>
      <c r="G517" s="122"/>
      <c r="H517" s="122"/>
      <c r="I517" s="122"/>
      <c r="J517" s="122"/>
    </row>
    <row r="518" spans="2:10" ht="12.75" customHeight="1">
      <c r="B518" s="253"/>
      <c r="C518" s="307"/>
      <c r="D518" s="308"/>
      <c r="E518" s="309"/>
      <c r="F518" s="122"/>
      <c r="G518" s="122"/>
      <c r="H518" s="122"/>
      <c r="I518" s="122"/>
      <c r="J518" s="122"/>
    </row>
    <row r="519" spans="2:10" ht="12.75" customHeight="1">
      <c r="B519" s="253"/>
      <c r="C519" s="307"/>
      <c r="D519" s="308"/>
      <c r="E519" s="309"/>
      <c r="F519" s="122"/>
      <c r="G519" s="122"/>
      <c r="H519" s="122"/>
      <c r="I519" s="122"/>
      <c r="J519" s="122"/>
    </row>
    <row r="520" spans="2:10" ht="12.75" customHeight="1">
      <c r="B520" s="253"/>
      <c r="C520" s="307"/>
      <c r="D520" s="308"/>
      <c r="E520" s="309"/>
      <c r="F520" s="122"/>
      <c r="G520" s="122"/>
      <c r="H520" s="122"/>
      <c r="I520" s="122"/>
      <c r="J520" s="122"/>
    </row>
    <row r="521" spans="2:10" ht="12.75" customHeight="1">
      <c r="B521" s="253"/>
      <c r="C521" s="307"/>
      <c r="D521" s="308"/>
      <c r="E521" s="309"/>
      <c r="F521" s="122"/>
      <c r="G521" s="122"/>
      <c r="H521" s="122"/>
      <c r="I521" s="122"/>
      <c r="J521" s="122"/>
    </row>
    <row r="522" spans="2:10" ht="12.75" customHeight="1">
      <c r="B522" s="253"/>
      <c r="C522" s="307"/>
      <c r="D522" s="308"/>
      <c r="E522" s="309"/>
      <c r="F522" s="122"/>
      <c r="G522" s="122"/>
      <c r="H522" s="122"/>
      <c r="I522" s="122"/>
      <c r="J522" s="122"/>
    </row>
    <row r="523" spans="2:10" ht="12.75" customHeight="1">
      <c r="B523" s="253"/>
      <c r="C523" s="307"/>
      <c r="D523" s="308"/>
      <c r="E523" s="309"/>
      <c r="F523" s="122"/>
      <c r="G523" s="122"/>
      <c r="H523" s="122"/>
      <c r="I523" s="122"/>
      <c r="J523" s="122"/>
    </row>
    <row r="524" spans="2:10" ht="12.75" customHeight="1">
      <c r="B524" s="253"/>
      <c r="C524" s="307"/>
      <c r="D524" s="308"/>
      <c r="E524" s="309"/>
      <c r="F524" s="122"/>
      <c r="G524" s="122"/>
      <c r="H524" s="122"/>
      <c r="I524" s="122"/>
      <c r="J524" s="122"/>
    </row>
    <row r="525" spans="2:10" ht="12.75" customHeight="1">
      <c r="B525" s="253"/>
      <c r="C525" s="307"/>
      <c r="D525" s="308"/>
      <c r="E525" s="309"/>
      <c r="F525" s="122"/>
      <c r="G525" s="122"/>
      <c r="H525" s="122"/>
      <c r="I525" s="122"/>
      <c r="J525" s="122"/>
    </row>
    <row r="526" spans="2:10" ht="12.75" customHeight="1">
      <c r="B526" s="253"/>
      <c r="C526" s="307"/>
      <c r="D526" s="308"/>
      <c r="E526" s="309"/>
      <c r="F526" s="122"/>
      <c r="G526" s="122"/>
      <c r="H526" s="122"/>
      <c r="I526" s="122"/>
      <c r="J526" s="122"/>
    </row>
    <row r="527" spans="2:10" ht="12.75" customHeight="1">
      <c r="B527" s="253"/>
      <c r="C527" s="307"/>
      <c r="D527" s="308"/>
      <c r="E527" s="309"/>
      <c r="F527" s="122"/>
      <c r="G527" s="122"/>
      <c r="H527" s="122"/>
      <c r="I527" s="122"/>
      <c r="J527" s="122"/>
    </row>
    <row r="528" spans="2:10" ht="12.75" customHeight="1">
      <c r="B528" s="253"/>
      <c r="C528" s="307"/>
      <c r="D528" s="308"/>
      <c r="E528" s="309"/>
      <c r="F528" s="122"/>
      <c r="G528" s="122"/>
      <c r="H528" s="122"/>
      <c r="I528" s="122"/>
      <c r="J528" s="122"/>
    </row>
    <row r="529" spans="2:10" ht="12.75" customHeight="1">
      <c r="B529" s="253"/>
      <c r="C529" s="307"/>
      <c r="D529" s="308"/>
      <c r="E529" s="309"/>
      <c r="F529" s="122"/>
      <c r="G529" s="122"/>
      <c r="H529" s="122"/>
      <c r="I529" s="122"/>
      <c r="J529" s="122"/>
    </row>
    <row r="530" spans="2:10" ht="12.75" customHeight="1">
      <c r="B530" s="253"/>
      <c r="C530" s="307"/>
      <c r="D530" s="308"/>
      <c r="E530" s="309"/>
      <c r="F530" s="122"/>
      <c r="G530" s="122"/>
      <c r="H530" s="122"/>
      <c r="I530" s="122"/>
      <c r="J530" s="122"/>
    </row>
    <row r="531" spans="2:10" ht="12.75" customHeight="1">
      <c r="B531" s="253"/>
      <c r="C531" s="307"/>
      <c r="D531" s="308"/>
      <c r="E531" s="309"/>
      <c r="F531" s="122"/>
      <c r="G531" s="122"/>
      <c r="H531" s="122"/>
      <c r="I531" s="122"/>
      <c r="J531" s="122"/>
    </row>
    <row r="532" spans="2:10" ht="12.75" customHeight="1">
      <c r="B532" s="253"/>
      <c r="C532" s="307"/>
      <c r="D532" s="308"/>
      <c r="E532" s="309"/>
      <c r="F532" s="122"/>
      <c r="G532" s="122"/>
      <c r="H532" s="122"/>
      <c r="I532" s="122"/>
      <c r="J532" s="122"/>
    </row>
    <row r="533" spans="2:10" ht="12.75" customHeight="1">
      <c r="B533" s="253"/>
      <c r="C533" s="307"/>
      <c r="D533" s="308"/>
      <c r="E533" s="309"/>
      <c r="F533" s="122"/>
      <c r="G533" s="122"/>
      <c r="H533" s="122"/>
      <c r="I533" s="122"/>
      <c r="J533" s="122"/>
    </row>
    <row r="534" spans="2:10" ht="12.75" customHeight="1">
      <c r="B534" s="253"/>
      <c r="C534" s="307"/>
      <c r="D534" s="308"/>
      <c r="E534" s="309"/>
      <c r="F534" s="122"/>
      <c r="G534" s="122"/>
      <c r="H534" s="122"/>
      <c r="I534" s="122"/>
      <c r="J534" s="122"/>
    </row>
    <row r="535" spans="2:10" ht="12.75" customHeight="1">
      <c r="B535" s="253"/>
      <c r="C535" s="307"/>
      <c r="D535" s="308"/>
      <c r="E535" s="309"/>
      <c r="F535" s="122"/>
      <c r="G535" s="122"/>
      <c r="H535" s="122"/>
      <c r="I535" s="122"/>
      <c r="J535" s="122"/>
    </row>
    <row r="536" spans="2:10" ht="12.75" customHeight="1">
      <c r="B536" s="253"/>
      <c r="C536" s="307"/>
      <c r="D536" s="308"/>
      <c r="E536" s="309"/>
      <c r="F536" s="122"/>
      <c r="G536" s="122"/>
      <c r="H536" s="122"/>
      <c r="I536" s="122"/>
      <c r="J536" s="122"/>
    </row>
    <row r="537" spans="2:10" ht="12.75" customHeight="1">
      <c r="B537" s="253"/>
      <c r="C537" s="307"/>
      <c r="D537" s="308"/>
      <c r="E537" s="309"/>
      <c r="F537" s="122"/>
      <c r="G537" s="122"/>
      <c r="H537" s="122"/>
      <c r="I537" s="122"/>
      <c r="J537" s="122"/>
    </row>
    <row r="538" spans="2:10" ht="12.75" customHeight="1">
      <c r="B538" s="253"/>
      <c r="C538" s="307"/>
      <c r="D538" s="308"/>
      <c r="E538" s="309"/>
      <c r="F538" s="122"/>
      <c r="G538" s="122"/>
      <c r="H538" s="122"/>
      <c r="I538" s="122"/>
      <c r="J538" s="122"/>
    </row>
    <row r="539" spans="2:10" ht="12.75" customHeight="1">
      <c r="B539" s="253"/>
      <c r="C539" s="307"/>
      <c r="D539" s="308"/>
      <c r="E539" s="309"/>
      <c r="F539" s="122"/>
      <c r="G539" s="122"/>
      <c r="H539" s="122"/>
      <c r="I539" s="122"/>
      <c r="J539" s="122"/>
    </row>
    <row r="540" spans="2:10" ht="12.75" customHeight="1">
      <c r="B540" s="253"/>
      <c r="C540" s="307"/>
      <c r="D540" s="308"/>
      <c r="E540" s="309"/>
      <c r="F540" s="122"/>
      <c r="G540" s="122"/>
      <c r="H540" s="122"/>
      <c r="I540" s="122"/>
      <c r="J540" s="122"/>
    </row>
    <row r="541" spans="2:10" ht="12.75" customHeight="1">
      <c r="B541" s="253"/>
      <c r="C541" s="307"/>
      <c r="D541" s="308"/>
      <c r="E541" s="309"/>
      <c r="F541" s="122"/>
      <c r="G541" s="122"/>
      <c r="H541" s="122"/>
      <c r="I541" s="122"/>
      <c r="J541" s="122"/>
    </row>
    <row r="542" spans="2:10" ht="12.75" customHeight="1">
      <c r="B542" s="253"/>
      <c r="C542" s="307"/>
      <c r="D542" s="308"/>
      <c r="E542" s="309"/>
      <c r="F542" s="122"/>
      <c r="G542" s="122"/>
      <c r="H542" s="122"/>
      <c r="I542" s="122"/>
      <c r="J542" s="122"/>
    </row>
    <row r="543" spans="2:10" ht="12.75" customHeight="1">
      <c r="B543" s="253"/>
      <c r="C543" s="307"/>
      <c r="D543" s="308"/>
      <c r="E543" s="309"/>
      <c r="F543" s="122"/>
      <c r="G543" s="122"/>
      <c r="H543" s="122"/>
      <c r="I543" s="122"/>
      <c r="J543" s="122"/>
    </row>
    <row r="544" spans="2:10" ht="12.75" customHeight="1">
      <c r="B544" s="253"/>
      <c r="C544" s="307"/>
      <c r="D544" s="308"/>
      <c r="E544" s="309"/>
      <c r="F544" s="122"/>
      <c r="G544" s="122"/>
      <c r="H544" s="122"/>
      <c r="I544" s="122"/>
      <c r="J544" s="122"/>
    </row>
    <row r="545" spans="2:10" ht="12.75" customHeight="1">
      <c r="B545" s="253"/>
      <c r="C545" s="307"/>
      <c r="D545" s="308"/>
      <c r="E545" s="309"/>
      <c r="F545" s="122"/>
      <c r="G545" s="122"/>
      <c r="H545" s="122"/>
      <c r="I545" s="122"/>
      <c r="J545" s="122"/>
    </row>
    <row r="546" spans="2:10" ht="12.75" customHeight="1">
      <c r="B546" s="253"/>
      <c r="C546" s="307"/>
      <c r="D546" s="308"/>
      <c r="E546" s="309"/>
      <c r="F546" s="122"/>
      <c r="G546" s="122"/>
      <c r="H546" s="122"/>
      <c r="I546" s="122"/>
      <c r="J546" s="122"/>
    </row>
    <row r="547" spans="2:10" ht="12.75" customHeight="1">
      <c r="B547" s="253"/>
      <c r="C547" s="307"/>
      <c r="D547" s="308"/>
      <c r="E547" s="309"/>
      <c r="F547" s="122"/>
      <c r="G547" s="122"/>
      <c r="H547" s="122"/>
      <c r="I547" s="122"/>
      <c r="J547" s="122"/>
    </row>
    <row r="548" spans="2:10" ht="12.75" customHeight="1">
      <c r="B548" s="253"/>
      <c r="C548" s="307"/>
      <c r="D548" s="308"/>
      <c r="E548" s="309"/>
      <c r="F548" s="122"/>
      <c r="G548" s="122"/>
      <c r="H548" s="122"/>
      <c r="I548" s="122"/>
      <c r="J548" s="122"/>
    </row>
    <row r="549" spans="2:10" ht="12.75" customHeight="1">
      <c r="B549" s="253"/>
      <c r="C549" s="307"/>
      <c r="D549" s="308"/>
      <c r="E549" s="309"/>
      <c r="F549" s="122"/>
      <c r="G549" s="122"/>
      <c r="H549" s="122"/>
      <c r="I549" s="122"/>
      <c r="J549" s="122"/>
    </row>
    <row r="550" spans="2:10" ht="12.75" customHeight="1">
      <c r="B550" s="253"/>
      <c r="C550" s="307"/>
      <c r="D550" s="308"/>
      <c r="E550" s="309"/>
      <c r="F550" s="122"/>
      <c r="G550" s="122"/>
      <c r="H550" s="122"/>
      <c r="I550" s="122"/>
      <c r="J550" s="122"/>
    </row>
    <row r="551" spans="2:10" ht="12.75" customHeight="1">
      <c r="B551" s="253"/>
      <c r="C551" s="307"/>
      <c r="D551" s="308"/>
      <c r="E551" s="309"/>
      <c r="F551" s="122"/>
      <c r="G551" s="122"/>
      <c r="H551" s="122"/>
      <c r="I551" s="122"/>
      <c r="J551" s="122"/>
    </row>
    <row r="552" spans="2:10" ht="12.75" customHeight="1">
      <c r="B552" s="253"/>
      <c r="C552" s="307"/>
      <c r="D552" s="308"/>
      <c r="E552" s="309"/>
      <c r="F552" s="122"/>
      <c r="G552" s="122"/>
      <c r="H552" s="122"/>
      <c r="I552" s="122"/>
      <c r="J552" s="122"/>
    </row>
    <row r="553" spans="2:10" ht="12.75" customHeight="1">
      <c r="B553" s="253"/>
      <c r="C553" s="307"/>
      <c r="D553" s="308"/>
      <c r="E553" s="309"/>
      <c r="F553" s="122"/>
      <c r="G553" s="122"/>
      <c r="H553" s="122"/>
      <c r="I553" s="122"/>
      <c r="J553" s="122"/>
    </row>
    <row r="554" spans="2:10" ht="12.75" customHeight="1">
      <c r="B554" s="253"/>
      <c r="C554" s="307"/>
      <c r="D554" s="308"/>
      <c r="E554" s="309"/>
      <c r="F554" s="122"/>
      <c r="G554" s="122"/>
      <c r="H554" s="122"/>
      <c r="I554" s="122"/>
      <c r="J554" s="122"/>
    </row>
    <row r="555" spans="2:10" ht="12.75" customHeight="1">
      <c r="B555" s="253"/>
      <c r="C555" s="307"/>
      <c r="D555" s="308"/>
      <c r="E555" s="309"/>
      <c r="F555" s="122"/>
      <c r="G555" s="122"/>
      <c r="H555" s="122"/>
      <c r="I555" s="122"/>
      <c r="J555" s="122"/>
    </row>
    <row r="556" spans="2:10" ht="12.75" customHeight="1">
      <c r="B556" s="253"/>
      <c r="C556" s="307"/>
      <c r="D556" s="308"/>
      <c r="E556" s="309"/>
      <c r="F556" s="122"/>
      <c r="G556" s="122"/>
      <c r="H556" s="122"/>
      <c r="I556" s="122"/>
      <c r="J556" s="122"/>
    </row>
    <row r="557" spans="2:10" ht="12.75" customHeight="1">
      <c r="B557" s="253"/>
      <c r="C557" s="307"/>
      <c r="D557" s="308"/>
      <c r="E557" s="309"/>
      <c r="F557" s="122"/>
      <c r="G557" s="122"/>
      <c r="H557" s="122"/>
      <c r="I557" s="122"/>
      <c r="J557" s="122"/>
    </row>
    <row r="558" spans="2:10" ht="12.75" customHeight="1">
      <c r="B558" s="253"/>
      <c r="C558" s="307"/>
      <c r="D558" s="308"/>
      <c r="E558" s="309"/>
      <c r="F558" s="122"/>
      <c r="G558" s="122"/>
      <c r="H558" s="122"/>
      <c r="I558" s="122"/>
      <c r="J558" s="122"/>
    </row>
    <row r="559" spans="2:10" ht="12.75" customHeight="1">
      <c r="B559" s="253"/>
      <c r="C559" s="307"/>
      <c r="D559" s="308"/>
      <c r="E559" s="309"/>
      <c r="F559" s="122"/>
      <c r="G559" s="122"/>
      <c r="H559" s="122"/>
      <c r="I559" s="122"/>
      <c r="J559" s="122"/>
    </row>
    <row r="560" spans="2:10" ht="12.75" customHeight="1">
      <c r="B560" s="253"/>
      <c r="C560" s="307"/>
      <c r="D560" s="308"/>
      <c r="E560" s="309"/>
      <c r="F560" s="122"/>
      <c r="G560" s="122"/>
      <c r="H560" s="122"/>
      <c r="I560" s="122"/>
      <c r="J560" s="122"/>
    </row>
    <row r="561" spans="2:10" ht="12.75" customHeight="1">
      <c r="B561" s="253"/>
      <c r="C561" s="307"/>
      <c r="D561" s="308"/>
      <c r="E561" s="309"/>
      <c r="F561" s="122"/>
      <c r="G561" s="122"/>
      <c r="H561" s="122"/>
      <c r="I561" s="122"/>
      <c r="J561" s="122"/>
    </row>
    <row r="562" spans="2:10" ht="12.75" customHeight="1">
      <c r="B562" s="253"/>
      <c r="C562" s="307"/>
      <c r="D562" s="308"/>
      <c r="E562" s="309"/>
      <c r="F562" s="122"/>
      <c r="G562" s="122"/>
      <c r="H562" s="122"/>
      <c r="I562" s="122"/>
      <c r="J562" s="122"/>
    </row>
    <row r="563" spans="2:10" ht="12.75" customHeight="1">
      <c r="B563" s="253"/>
      <c r="C563" s="307"/>
      <c r="D563" s="308"/>
      <c r="E563" s="309"/>
      <c r="F563" s="122"/>
      <c r="G563" s="122"/>
      <c r="H563" s="122"/>
      <c r="I563" s="122"/>
      <c r="J563" s="122"/>
    </row>
    <row r="564" spans="2:10" ht="12.75" customHeight="1">
      <c r="B564" s="253"/>
      <c r="C564" s="307"/>
      <c r="D564" s="308"/>
      <c r="E564" s="309"/>
      <c r="F564" s="122"/>
      <c r="G564" s="122"/>
      <c r="H564" s="122"/>
      <c r="I564" s="122"/>
      <c r="J564" s="122"/>
    </row>
    <row r="565" spans="2:10" ht="12.75" customHeight="1">
      <c r="B565" s="253"/>
      <c r="C565" s="307"/>
      <c r="D565" s="308"/>
      <c r="E565" s="309"/>
      <c r="F565" s="122"/>
      <c r="G565" s="122"/>
      <c r="H565" s="122"/>
      <c r="I565" s="122"/>
      <c r="J565" s="122"/>
    </row>
    <row r="566" spans="2:10" ht="12.75" customHeight="1">
      <c r="B566" s="253"/>
      <c r="C566" s="307"/>
      <c r="D566" s="308"/>
      <c r="E566" s="309"/>
      <c r="F566" s="122"/>
      <c r="G566" s="122"/>
      <c r="H566" s="122"/>
      <c r="I566" s="122"/>
      <c r="J566" s="122"/>
    </row>
    <row r="567" spans="2:10" ht="12.75" customHeight="1">
      <c r="B567" s="253"/>
      <c r="C567" s="307"/>
      <c r="D567" s="308"/>
      <c r="E567" s="309"/>
      <c r="F567" s="122"/>
      <c r="G567" s="122"/>
      <c r="H567" s="122"/>
      <c r="I567" s="122"/>
      <c r="J567" s="122"/>
    </row>
    <row r="568" spans="2:10" ht="12.75" customHeight="1">
      <c r="B568" s="253"/>
      <c r="C568" s="307"/>
      <c r="D568" s="308"/>
      <c r="E568" s="309"/>
      <c r="F568" s="122"/>
      <c r="G568" s="122"/>
      <c r="H568" s="122"/>
      <c r="I568" s="122"/>
      <c r="J568" s="122"/>
    </row>
    <row r="569" spans="2:10" ht="12.75" customHeight="1">
      <c r="B569" s="253"/>
      <c r="C569" s="307"/>
      <c r="D569" s="308"/>
      <c r="E569" s="309"/>
      <c r="F569" s="122"/>
      <c r="G569" s="122"/>
      <c r="H569" s="122"/>
      <c r="I569" s="122"/>
      <c r="J569" s="122"/>
    </row>
    <row r="570" spans="2:10" ht="12.75" customHeight="1">
      <c r="B570" s="253"/>
      <c r="C570" s="307"/>
      <c r="D570" s="308"/>
      <c r="E570" s="309"/>
      <c r="F570" s="122"/>
      <c r="G570" s="122"/>
      <c r="H570" s="122"/>
      <c r="I570" s="122"/>
      <c r="J570" s="122"/>
    </row>
    <row r="571" spans="2:10" ht="12.75" customHeight="1">
      <c r="B571" s="253"/>
      <c r="C571" s="307"/>
      <c r="D571" s="308"/>
      <c r="E571" s="309"/>
      <c r="F571" s="122"/>
      <c r="G571" s="122"/>
      <c r="H571" s="122"/>
      <c r="I571" s="122"/>
      <c r="J571" s="122"/>
    </row>
    <row r="572" spans="2:10" ht="12.75" customHeight="1">
      <c r="B572" s="253"/>
      <c r="C572" s="307"/>
      <c r="D572" s="308"/>
      <c r="E572" s="309"/>
      <c r="F572" s="122"/>
      <c r="G572" s="122"/>
      <c r="H572" s="122"/>
      <c r="I572" s="122"/>
      <c r="J572" s="122"/>
    </row>
    <row r="573" spans="2:10" ht="12.75" customHeight="1">
      <c r="B573" s="253"/>
      <c r="C573" s="307"/>
      <c r="D573" s="308"/>
      <c r="E573" s="309"/>
      <c r="F573" s="122"/>
      <c r="G573" s="122"/>
      <c r="H573" s="122"/>
      <c r="I573" s="122"/>
      <c r="J573" s="122"/>
    </row>
    <row r="574" spans="2:10" ht="12.75" customHeight="1">
      <c r="B574" s="253"/>
      <c r="C574" s="307"/>
      <c r="D574" s="308"/>
      <c r="E574" s="309"/>
      <c r="F574" s="122"/>
      <c r="G574" s="122"/>
      <c r="H574" s="122"/>
      <c r="I574" s="122"/>
      <c r="J574" s="122"/>
    </row>
    <row r="575" spans="2:10" ht="12.75" customHeight="1">
      <c r="B575" s="253"/>
      <c r="C575" s="307"/>
      <c r="D575" s="308"/>
      <c r="E575" s="309"/>
      <c r="F575" s="122"/>
      <c r="G575" s="122"/>
      <c r="H575" s="122"/>
      <c r="I575" s="122"/>
      <c r="J575" s="122"/>
    </row>
    <row r="576" spans="2:10" ht="12.75" customHeight="1">
      <c r="B576" s="253"/>
      <c r="C576" s="307"/>
      <c r="D576" s="308"/>
      <c r="E576" s="309"/>
      <c r="F576" s="122"/>
      <c r="G576" s="122"/>
      <c r="H576" s="122"/>
      <c r="I576" s="122"/>
      <c r="J576" s="122"/>
    </row>
    <row r="577" spans="2:10" ht="12.75" customHeight="1">
      <c r="B577" s="253"/>
      <c r="C577" s="307"/>
      <c r="D577" s="308"/>
      <c r="E577" s="309"/>
      <c r="F577" s="122"/>
      <c r="G577" s="122"/>
      <c r="H577" s="122"/>
      <c r="I577" s="122"/>
      <c r="J577" s="122"/>
    </row>
    <row r="578" spans="2:10" ht="12.75" customHeight="1">
      <c r="B578" s="253"/>
      <c r="C578" s="307"/>
      <c r="D578" s="308"/>
      <c r="E578" s="309"/>
      <c r="F578" s="122"/>
      <c r="G578" s="122"/>
      <c r="H578" s="122"/>
      <c r="I578" s="122"/>
      <c r="J578" s="122"/>
    </row>
    <row r="579" spans="2:10" ht="12.75" customHeight="1">
      <c r="B579" s="253"/>
      <c r="C579" s="307"/>
      <c r="D579" s="308"/>
      <c r="E579" s="309"/>
      <c r="F579" s="122"/>
      <c r="G579" s="122"/>
      <c r="H579" s="122"/>
      <c r="I579" s="122"/>
      <c r="J579" s="122"/>
    </row>
    <row r="580" spans="2:10" ht="12.75" customHeight="1">
      <c r="B580" s="253"/>
      <c r="C580" s="307"/>
      <c r="D580" s="308"/>
      <c r="E580" s="309"/>
      <c r="F580" s="122"/>
      <c r="G580" s="122"/>
      <c r="H580" s="122"/>
      <c r="I580" s="122"/>
      <c r="J580" s="122"/>
    </row>
    <row r="581" spans="2:10" ht="12.75" customHeight="1">
      <c r="B581" s="253"/>
      <c r="C581" s="307"/>
      <c r="D581" s="308"/>
      <c r="E581" s="309"/>
      <c r="F581" s="122"/>
      <c r="G581" s="122"/>
      <c r="H581" s="122"/>
      <c r="I581" s="122"/>
      <c r="J581" s="122"/>
    </row>
    <row r="582" spans="2:10" ht="12.75" customHeight="1">
      <c r="B582" s="253"/>
      <c r="C582" s="307"/>
      <c r="D582" s="308"/>
      <c r="E582" s="309"/>
      <c r="F582" s="122"/>
      <c r="G582" s="122"/>
      <c r="H582" s="122"/>
      <c r="I582" s="122"/>
      <c r="J582" s="122"/>
    </row>
    <row r="583" spans="2:10" ht="12.75" customHeight="1">
      <c r="B583" s="253"/>
      <c r="C583" s="307"/>
      <c r="D583" s="308"/>
      <c r="E583" s="309"/>
      <c r="F583" s="122"/>
      <c r="G583" s="122"/>
      <c r="H583" s="122"/>
      <c r="I583" s="122"/>
      <c r="J583" s="122"/>
    </row>
    <row r="584" spans="2:10" ht="12.75" customHeight="1">
      <c r="B584" s="253"/>
      <c r="C584" s="307"/>
      <c r="D584" s="308"/>
      <c r="E584" s="309"/>
    </row>
    <row r="585" spans="2:10" ht="12.75" customHeight="1">
      <c r="B585" s="253"/>
      <c r="C585" s="307"/>
      <c r="D585" s="308"/>
      <c r="E585" s="309"/>
    </row>
    <row r="586" spans="2:10" ht="12.75" customHeight="1">
      <c r="B586" s="253"/>
      <c r="C586" s="307"/>
      <c r="D586" s="308"/>
      <c r="E586" s="309"/>
    </row>
    <row r="587" spans="2:10" ht="12.75" customHeight="1">
      <c r="B587" s="253"/>
      <c r="C587" s="307"/>
      <c r="D587" s="308"/>
      <c r="E587" s="309"/>
    </row>
    <row r="588" spans="2:10" ht="12.75" customHeight="1">
      <c r="B588" s="253"/>
      <c r="C588" s="307"/>
      <c r="D588" s="308"/>
      <c r="E588" s="309"/>
    </row>
    <row r="589" spans="2:10" ht="12.75" customHeight="1">
      <c r="B589" s="253"/>
      <c r="C589" s="307"/>
      <c r="D589" s="308"/>
      <c r="E589" s="309"/>
    </row>
    <row r="590" spans="2:10" ht="12.75" customHeight="1">
      <c r="B590" s="253"/>
      <c r="C590" s="307"/>
      <c r="D590" s="308"/>
      <c r="E590" s="309"/>
    </row>
    <row r="591" spans="2:10" ht="12.75" customHeight="1">
      <c r="B591" s="253"/>
      <c r="C591" s="307"/>
      <c r="D591" s="308"/>
      <c r="E591" s="309"/>
    </row>
    <row r="592" spans="2:10" ht="12.75" customHeight="1">
      <c r="B592" s="253"/>
      <c r="C592" s="307"/>
      <c r="D592" s="308"/>
      <c r="E592" s="309"/>
    </row>
    <row r="593" spans="2:5" ht="12.75" customHeight="1">
      <c r="B593" s="253"/>
      <c r="C593" s="307"/>
      <c r="D593" s="308"/>
      <c r="E593" s="309"/>
    </row>
    <row r="594" spans="2:5" ht="12.75" customHeight="1">
      <c r="B594" s="253"/>
      <c r="C594" s="307"/>
      <c r="D594" s="308"/>
      <c r="E594" s="309"/>
    </row>
    <row r="595" spans="2:5" ht="12.75" customHeight="1">
      <c r="B595" s="253"/>
      <c r="C595" s="307"/>
      <c r="D595" s="308"/>
      <c r="E595" s="309"/>
    </row>
    <row r="596" spans="2:5" ht="12.75" customHeight="1">
      <c r="B596" s="253"/>
      <c r="C596" s="307"/>
      <c r="D596" s="308"/>
      <c r="E596" s="309"/>
    </row>
    <row r="597" spans="2:5" ht="12.75" customHeight="1">
      <c r="B597" s="253"/>
      <c r="C597" s="307"/>
      <c r="D597" s="308"/>
      <c r="E597" s="309"/>
    </row>
    <row r="598" spans="2:5" ht="12.75" customHeight="1">
      <c r="B598" s="253"/>
      <c r="C598" s="307"/>
      <c r="D598" s="308"/>
      <c r="E598" s="309"/>
    </row>
    <row r="599" spans="2:5" ht="12.75" customHeight="1">
      <c r="B599" s="253"/>
      <c r="C599" s="307"/>
      <c r="D599" s="308"/>
      <c r="E599" s="309"/>
    </row>
    <row r="600" spans="2:5" ht="12.75" customHeight="1">
      <c r="B600" s="253"/>
      <c r="C600" s="307"/>
      <c r="D600" s="308"/>
      <c r="E600" s="309"/>
    </row>
    <row r="601" spans="2:5" ht="15" customHeight="1">
      <c r="B601" s="253"/>
      <c r="C601" s="307"/>
      <c r="D601" s="308"/>
      <c r="E601" s="309"/>
    </row>
    <row r="602" spans="2:5" ht="15" customHeight="1">
      <c r="B602" s="253"/>
      <c r="C602" s="307"/>
      <c r="D602" s="308"/>
      <c r="E602" s="309"/>
    </row>
    <row r="603" spans="2:5" ht="15" customHeight="1">
      <c r="B603" s="253"/>
      <c r="C603" s="307"/>
      <c r="D603" s="308"/>
      <c r="E603" s="309"/>
    </row>
    <row r="604" spans="2:5" ht="15" customHeight="1">
      <c r="B604" s="253"/>
      <c r="C604" s="307"/>
      <c r="D604" s="308"/>
      <c r="E604" s="309"/>
    </row>
    <row r="605" spans="2:5" ht="15" customHeight="1">
      <c r="B605" s="253"/>
      <c r="C605" s="307"/>
      <c r="D605" s="308"/>
      <c r="E605" s="309"/>
    </row>
    <row r="606" spans="2:5" ht="15" customHeight="1">
      <c r="B606" s="253"/>
      <c r="C606" s="307"/>
      <c r="D606" s="308"/>
      <c r="E606" s="309"/>
    </row>
    <row r="607" spans="2:5" ht="15" customHeight="1">
      <c r="B607" s="253"/>
      <c r="C607" s="307"/>
      <c r="D607" s="308"/>
      <c r="E607" s="309"/>
    </row>
    <row r="608" spans="2:5" ht="15" customHeight="1">
      <c r="B608" s="253"/>
      <c r="C608" s="307"/>
      <c r="D608" s="308"/>
      <c r="E608" s="309"/>
    </row>
    <row r="609" spans="2:5" ht="15" customHeight="1">
      <c r="B609" s="253"/>
      <c r="C609" s="307"/>
      <c r="D609" s="308"/>
      <c r="E609" s="309"/>
    </row>
    <row r="610" spans="2:5" ht="15" customHeight="1">
      <c r="B610" s="253"/>
      <c r="C610" s="307"/>
      <c r="D610" s="308"/>
      <c r="E610" s="309"/>
    </row>
    <row r="611" spans="2:5" ht="15" customHeight="1">
      <c r="B611" s="253"/>
      <c r="C611" s="307"/>
      <c r="D611" s="308"/>
      <c r="E611" s="309"/>
    </row>
    <row r="612" spans="2:5" ht="15" customHeight="1">
      <c r="B612" s="253"/>
      <c r="C612" s="307"/>
      <c r="D612" s="308"/>
      <c r="E612" s="309"/>
    </row>
    <row r="613" spans="2:5" ht="15" customHeight="1">
      <c r="B613" s="253"/>
      <c r="C613" s="307"/>
      <c r="D613" s="308"/>
      <c r="E613" s="309"/>
    </row>
    <row r="614" spans="2:5" ht="15" customHeight="1">
      <c r="B614" s="253"/>
      <c r="C614" s="307"/>
      <c r="D614" s="308"/>
      <c r="E614" s="309"/>
    </row>
    <row r="615" spans="2:5" ht="15" customHeight="1">
      <c r="B615" s="253"/>
      <c r="C615" s="307"/>
      <c r="D615" s="308"/>
      <c r="E615" s="309"/>
    </row>
    <row r="616" spans="2:5" ht="15" customHeight="1">
      <c r="B616" s="253"/>
      <c r="C616" s="307"/>
      <c r="D616" s="308"/>
      <c r="E616" s="309"/>
    </row>
    <row r="617" spans="2:5" ht="15" customHeight="1">
      <c r="B617" s="253"/>
      <c r="C617" s="307"/>
      <c r="D617" s="308"/>
      <c r="E617" s="309"/>
    </row>
    <row r="618" spans="2:5" ht="15" customHeight="1">
      <c r="B618" s="253"/>
      <c r="C618" s="307"/>
      <c r="D618" s="308"/>
      <c r="E618" s="309"/>
    </row>
    <row r="619" spans="2:5" ht="15" customHeight="1">
      <c r="B619" s="253"/>
      <c r="C619" s="307"/>
      <c r="D619" s="308"/>
      <c r="E619" s="309"/>
    </row>
    <row r="620" spans="2:5" ht="15" customHeight="1">
      <c r="B620" s="253"/>
      <c r="C620" s="307"/>
      <c r="D620" s="308"/>
      <c r="E620" s="309"/>
    </row>
    <row r="621" spans="2:5" ht="15" customHeight="1">
      <c r="B621" s="253"/>
      <c r="C621" s="307"/>
      <c r="D621" s="308"/>
      <c r="E621" s="309"/>
    </row>
    <row r="622" spans="2:5" ht="15" customHeight="1">
      <c r="B622" s="253"/>
      <c r="C622" s="307"/>
      <c r="D622" s="308"/>
      <c r="E622" s="309"/>
    </row>
    <row r="623" spans="2:5" ht="15" customHeight="1">
      <c r="B623" s="253"/>
      <c r="C623" s="307"/>
      <c r="D623" s="308"/>
      <c r="E623" s="309"/>
    </row>
    <row r="624" spans="2:5" ht="15" customHeight="1">
      <c r="B624" s="253"/>
      <c r="C624" s="307"/>
      <c r="D624" s="308"/>
      <c r="E624" s="309"/>
    </row>
    <row r="625" spans="2:5" ht="15" customHeight="1">
      <c r="B625" s="253"/>
      <c r="C625" s="307"/>
      <c r="D625" s="308"/>
      <c r="E625" s="309"/>
    </row>
    <row r="626" spans="2:5" ht="15" customHeight="1">
      <c r="B626" s="253"/>
      <c r="C626" s="307"/>
      <c r="D626" s="308"/>
      <c r="E626" s="309"/>
    </row>
    <row r="627" spans="2:5" ht="15" customHeight="1">
      <c r="B627" s="253"/>
      <c r="C627" s="307"/>
      <c r="D627" s="308"/>
      <c r="E627" s="309"/>
    </row>
    <row r="628" spans="2:5" ht="15" customHeight="1">
      <c r="B628" s="253"/>
      <c r="C628" s="307"/>
      <c r="D628" s="308"/>
      <c r="E628" s="309"/>
    </row>
    <row r="629" spans="2:5" ht="15" customHeight="1">
      <c r="B629" s="253"/>
      <c r="C629" s="307"/>
      <c r="D629" s="308"/>
      <c r="E629" s="309"/>
    </row>
    <row r="630" spans="2:5" ht="15" customHeight="1">
      <c r="B630" s="253"/>
      <c r="C630" s="307"/>
      <c r="D630" s="308"/>
      <c r="E630" s="309"/>
    </row>
    <row r="631" spans="2:5" ht="15" customHeight="1">
      <c r="B631" s="253"/>
      <c r="C631" s="307"/>
      <c r="D631" s="308"/>
      <c r="E631" s="309"/>
    </row>
    <row r="632" spans="2:5" ht="15" customHeight="1">
      <c r="B632" s="253"/>
      <c r="C632" s="307"/>
      <c r="D632" s="308"/>
      <c r="E632" s="309"/>
    </row>
    <row r="633" spans="2:5" ht="15" customHeight="1">
      <c r="B633" s="253"/>
      <c r="C633" s="307"/>
      <c r="D633" s="308"/>
      <c r="E633" s="309"/>
    </row>
    <row r="634" spans="2:5" ht="15" customHeight="1">
      <c r="B634" s="253"/>
      <c r="C634" s="307"/>
      <c r="D634" s="308"/>
      <c r="E634" s="309"/>
    </row>
    <row r="635" spans="2:5" ht="15" customHeight="1">
      <c r="B635" s="253"/>
      <c r="C635" s="307"/>
      <c r="D635" s="308"/>
      <c r="E635" s="309"/>
    </row>
    <row r="636" spans="2:5" ht="15" customHeight="1">
      <c r="B636" s="253"/>
      <c r="C636" s="307"/>
      <c r="D636" s="308"/>
      <c r="E636" s="309"/>
    </row>
    <row r="637" spans="2:5" ht="15" customHeight="1">
      <c r="B637" s="253"/>
      <c r="C637" s="307"/>
      <c r="D637" s="308"/>
      <c r="E637" s="309"/>
    </row>
    <row r="638" spans="2:5" ht="15" customHeight="1">
      <c r="B638" s="253"/>
      <c r="C638" s="307"/>
      <c r="D638" s="308"/>
      <c r="E638" s="309"/>
    </row>
    <row r="639" spans="2:5" ht="15" customHeight="1">
      <c r="B639" s="253"/>
      <c r="C639" s="307"/>
      <c r="D639" s="308"/>
      <c r="E639" s="309"/>
    </row>
    <row r="640" spans="2:5" ht="15" customHeight="1">
      <c r="B640" s="253"/>
      <c r="C640" s="307"/>
      <c r="D640" s="308"/>
      <c r="E640" s="309"/>
    </row>
    <row r="641" spans="2:5" ht="15" customHeight="1">
      <c r="B641" s="253"/>
      <c r="C641" s="307"/>
      <c r="D641" s="308"/>
      <c r="E641" s="309"/>
    </row>
    <row r="642" spans="2:5" ht="15" customHeight="1">
      <c r="B642" s="253"/>
      <c r="C642" s="307"/>
      <c r="D642" s="308"/>
      <c r="E642" s="309"/>
    </row>
    <row r="643" spans="2:5" ht="15" customHeight="1">
      <c r="B643" s="253"/>
      <c r="C643" s="307"/>
      <c r="D643" s="308"/>
      <c r="E643" s="309"/>
    </row>
    <row r="644" spans="2:5" ht="15" customHeight="1">
      <c r="B644" s="253"/>
      <c r="C644" s="307"/>
      <c r="D644" s="308"/>
      <c r="E644" s="309"/>
    </row>
    <row r="645" spans="2:5" ht="15" customHeight="1">
      <c r="B645" s="253"/>
      <c r="C645" s="307"/>
      <c r="D645" s="308"/>
      <c r="E645" s="309"/>
    </row>
    <row r="646" spans="2:5" ht="15" customHeight="1">
      <c r="B646" s="253"/>
      <c r="C646" s="307"/>
      <c r="D646" s="308"/>
      <c r="E646" s="309"/>
    </row>
    <row r="647" spans="2:5" ht="15" customHeight="1">
      <c r="B647" s="253"/>
      <c r="C647" s="307"/>
      <c r="D647" s="308"/>
      <c r="E647" s="309"/>
    </row>
    <row r="648" spans="2:5" ht="15" customHeight="1">
      <c r="B648" s="253"/>
      <c r="C648" s="307"/>
      <c r="D648" s="308"/>
      <c r="E648" s="309"/>
    </row>
    <row r="649" spans="2:5" ht="15" customHeight="1">
      <c r="B649" s="253"/>
      <c r="C649" s="307"/>
      <c r="D649" s="308"/>
      <c r="E649" s="309"/>
    </row>
    <row r="650" spans="2:5" ht="15" customHeight="1">
      <c r="B650" s="253"/>
      <c r="C650" s="307"/>
      <c r="D650" s="308"/>
      <c r="E650" s="309"/>
    </row>
    <row r="651" spans="2:5" ht="15" customHeight="1">
      <c r="B651" s="253"/>
      <c r="C651" s="307"/>
      <c r="D651" s="308"/>
      <c r="E651" s="309"/>
    </row>
    <row r="652" spans="2:5" ht="15" customHeight="1">
      <c r="B652" s="253"/>
      <c r="C652" s="307"/>
      <c r="D652" s="308"/>
      <c r="E652" s="309"/>
    </row>
    <row r="653" spans="2:5" ht="15" customHeight="1">
      <c r="B653" s="253"/>
      <c r="C653" s="307"/>
      <c r="D653" s="308"/>
      <c r="E653" s="309"/>
    </row>
    <row r="654" spans="2:5" ht="15" customHeight="1">
      <c r="B654" s="253"/>
      <c r="C654" s="307"/>
      <c r="D654" s="308"/>
      <c r="E654" s="309"/>
    </row>
    <row r="655" spans="2:5" ht="15" customHeight="1">
      <c r="B655" s="253"/>
      <c r="C655" s="307"/>
      <c r="D655" s="308"/>
      <c r="E655" s="309"/>
    </row>
    <row r="656" spans="2:5" ht="15" customHeight="1">
      <c r="B656" s="253"/>
      <c r="C656" s="307"/>
      <c r="D656" s="308"/>
      <c r="E656" s="309"/>
    </row>
    <row r="657" spans="2:5" ht="15" customHeight="1">
      <c r="B657" s="253"/>
      <c r="C657" s="307"/>
      <c r="D657" s="308"/>
      <c r="E657" s="309"/>
    </row>
    <row r="658" spans="2:5" ht="15" customHeight="1">
      <c r="B658" s="253"/>
      <c r="C658" s="307"/>
      <c r="D658" s="308"/>
      <c r="E658" s="309"/>
    </row>
    <row r="659" spans="2:5" ht="15" customHeight="1">
      <c r="B659" s="253"/>
      <c r="C659" s="307"/>
      <c r="D659" s="308"/>
      <c r="E659" s="309"/>
    </row>
    <row r="660" spans="2:5" ht="15" customHeight="1">
      <c r="B660" s="253"/>
      <c r="C660" s="307"/>
      <c r="D660" s="308"/>
      <c r="E660" s="309"/>
    </row>
    <row r="661" spans="2:5" ht="15" customHeight="1">
      <c r="B661" s="253"/>
      <c r="C661" s="307"/>
      <c r="D661" s="308"/>
      <c r="E661" s="309"/>
    </row>
    <row r="662" spans="2:5" ht="15" customHeight="1">
      <c r="B662" s="253"/>
      <c r="C662" s="307"/>
      <c r="D662" s="308"/>
      <c r="E662" s="309"/>
    </row>
    <row r="663" spans="2:5" ht="15" customHeight="1">
      <c r="B663" s="253"/>
      <c r="C663" s="307"/>
      <c r="D663" s="308"/>
      <c r="E663" s="309"/>
    </row>
    <row r="664" spans="2:5" ht="15" customHeight="1">
      <c r="B664" s="253"/>
      <c r="C664" s="307"/>
      <c r="D664" s="308"/>
      <c r="E664" s="309"/>
    </row>
    <row r="665" spans="2:5" ht="15" customHeight="1">
      <c r="B665" s="253"/>
      <c r="C665" s="307"/>
      <c r="D665" s="308"/>
      <c r="E665" s="309"/>
    </row>
    <row r="666" spans="2:5" ht="15" customHeight="1">
      <c r="B666" s="253"/>
      <c r="C666" s="307"/>
      <c r="D666" s="308"/>
      <c r="E666" s="309"/>
    </row>
    <row r="667" spans="2:5" ht="15" customHeight="1">
      <c r="B667" s="253"/>
      <c r="C667" s="307"/>
      <c r="D667" s="308"/>
      <c r="E667" s="309"/>
    </row>
    <row r="668" spans="2:5" ht="15" customHeight="1">
      <c r="B668" s="253"/>
      <c r="C668" s="307"/>
      <c r="D668" s="308"/>
      <c r="E668" s="309"/>
    </row>
    <row r="669" spans="2:5" ht="15" customHeight="1">
      <c r="B669" s="253"/>
      <c r="C669" s="307"/>
      <c r="D669" s="308"/>
      <c r="E669" s="309"/>
    </row>
    <row r="670" spans="2:5" ht="15" customHeight="1">
      <c r="B670" s="253"/>
      <c r="C670" s="307"/>
      <c r="D670" s="308"/>
      <c r="E670" s="309"/>
    </row>
    <row r="671" spans="2:5" ht="15" customHeight="1">
      <c r="B671" s="253"/>
      <c r="C671" s="307"/>
      <c r="D671" s="308"/>
      <c r="E671" s="309"/>
    </row>
    <row r="672" spans="2:5" ht="15" customHeight="1">
      <c r="B672" s="253"/>
      <c r="C672" s="307"/>
      <c r="D672" s="308"/>
    </row>
    <row r="673" spans="2:4" ht="15" customHeight="1">
      <c r="B673" s="253"/>
      <c r="C673" s="307"/>
      <c r="D673" s="308"/>
    </row>
    <row r="674" spans="2:4" ht="15" customHeight="1">
      <c r="B674" s="253"/>
      <c r="C674" s="307"/>
      <c r="D674" s="308"/>
    </row>
    <row r="675" spans="2:4" ht="15" customHeight="1">
      <c r="B675" s="253"/>
      <c r="C675" s="307"/>
      <c r="D675" s="308"/>
    </row>
    <row r="676" spans="2:4" ht="15" customHeight="1">
      <c r="B676" s="253"/>
      <c r="C676" s="307"/>
      <c r="D676" s="308"/>
    </row>
    <row r="677" spans="2:4" ht="15" customHeight="1">
      <c r="B677" s="253"/>
      <c r="C677" s="307"/>
      <c r="D677" s="308"/>
    </row>
    <row r="678" spans="2:4" ht="15" customHeight="1">
      <c r="B678" s="253"/>
      <c r="C678" s="307"/>
      <c r="D678" s="308"/>
    </row>
    <row r="679" spans="2:4" ht="15" customHeight="1">
      <c r="B679" s="253"/>
      <c r="C679" s="307"/>
      <c r="D679" s="308"/>
    </row>
    <row r="680" spans="2:4" ht="15" customHeight="1">
      <c r="B680" s="253"/>
      <c r="C680" s="307"/>
      <c r="D680" s="308"/>
    </row>
    <row r="681" spans="2:4" ht="15" customHeight="1">
      <c r="B681" s="253"/>
      <c r="C681" s="307"/>
      <c r="D681" s="308"/>
    </row>
    <row r="682" spans="2:4" ht="15" customHeight="1">
      <c r="B682" s="253"/>
      <c r="C682" s="307"/>
      <c r="D682" s="308"/>
    </row>
    <row r="683" spans="2:4" ht="15" customHeight="1">
      <c r="B683" s="253"/>
      <c r="C683" s="307"/>
      <c r="D683" s="308"/>
    </row>
    <row r="684" spans="2:4" ht="15" customHeight="1">
      <c r="B684" s="253"/>
      <c r="C684" s="307"/>
      <c r="D684" s="308"/>
    </row>
    <row r="685" spans="2:4" ht="15" customHeight="1">
      <c r="B685" s="253"/>
      <c r="C685" s="307"/>
      <c r="D685" s="308"/>
    </row>
    <row r="686" spans="2:4" ht="15" customHeight="1">
      <c r="B686" s="253"/>
      <c r="C686" s="307"/>
      <c r="D686" s="308"/>
    </row>
    <row r="687" spans="2:4" ht="15" customHeight="1">
      <c r="B687" s="253"/>
      <c r="C687" s="307"/>
      <c r="D687" s="308"/>
    </row>
    <row r="688" spans="2:4" ht="15" customHeight="1">
      <c r="B688" s="253"/>
      <c r="C688" s="307"/>
      <c r="D688" s="308"/>
    </row>
    <row r="689" spans="2:4" ht="15" customHeight="1">
      <c r="B689" s="253"/>
      <c r="C689" s="307"/>
      <c r="D689" s="308"/>
    </row>
  </sheetData>
  <mergeCells count="4">
    <mergeCell ref="A59:D59"/>
    <mergeCell ref="A70:D70"/>
    <mergeCell ref="A9:E9"/>
    <mergeCell ref="A8:E8"/>
  </mergeCells>
  <hyperlinks>
    <hyperlink ref="E14" r:id="rId1" xr:uid="{8F92EC5A-1A50-F545-B1DF-2844B8698B26}"/>
    <hyperlink ref="E15" r:id="rId2" xr:uid="{7252ED53-7669-0442-B747-3AF7F522DD55}"/>
    <hyperlink ref="A27" location="CATERING!A1" display="CATERING - Bebidas y Alimentos " xr:uid="{0E114760-1949-404C-A52A-8E7076695301}"/>
    <hyperlink ref="A25" location="RECEPCIÓN!A1" display="RECEPCIÓN" xr:uid="{D8A11A15-6505-3843-892C-B04B2BC3FC06}"/>
    <hyperlink ref="A23" location="LOBBY!A1" display="LOBBY" xr:uid="{1F0D5BE4-D669-7F49-B876-2EC31619A856}"/>
    <hyperlink ref="A21" location="'COCTEL_x0009__x0009_'!A1" display="AGORA o COCTEL -TERRAZA" xr:uid="{3A57980F-1FA0-5C49-A2CC-F7D23A30ED90}"/>
    <hyperlink ref="A19" location="CEREMONIA!A1" display="CEREMONIA RELIGIOSA O CIVIL" xr:uid="{B2F94297-0358-6847-9F7F-1B4D17212A47}"/>
    <hyperlink ref="A29" location="PONQUE!A1" display="PONQUE-POSTRE " xr:uid="{DDCF6E06-2D29-CE42-B95D-C82339EFD96D}"/>
    <hyperlink ref="A31" location="'LICORES-MEZCLADORES'!A1" display="LICORES - Brindis Vino Mouseux - Cocteles - Whisky " xr:uid="{65E44735-378F-024B-B9DA-A36E91425BAD}"/>
    <hyperlink ref="A33" location="PRODUCCIÓN!A1" display="PRODUCCION Y STAGE" xr:uid="{0ED795E6-01CA-2C48-9A55-36A9C1A2001D}"/>
    <hyperlink ref="A35" location="'TIPS '!A1" display="TIPS SORPRESAS" xr:uid="{B0D5D69F-9E86-D443-BBE8-23351879A8F7}"/>
    <hyperlink ref="A40" location="FLORES!A1" display="Vr Flores" xr:uid="{ADB0AC10-4072-5547-873A-90493992F336}"/>
    <hyperlink ref="A41" location="MUSICA!A1" display="Vr Música" xr:uid="{5F5C17D5-FC2D-7B41-BC2D-02A76949F991}"/>
    <hyperlink ref="A42" location="PERSONAL!A1" display="Vr Personal de Servicio" xr:uid="{85E81FE0-3BD6-AA45-8E3F-70F65718E0FD}"/>
    <hyperlink ref="E17" r:id="rId3" xr:uid="{A17ACB59-4F8F-0E40-8783-31AD4B2E209F}"/>
    <hyperlink ref="E16" r:id="rId4" xr:uid="{96E9E213-BAF7-9049-B1B7-98DFF0904781}"/>
  </hyperlinks>
  <pageMargins left="0.7" right="0.7" top="0.75" bottom="0.75" header="0.3" footer="0.3"/>
  <pageSetup orientation="portrait" horizontalDpi="0" verticalDpi="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E1CB-454F-4449-9544-A1FD3EB790E8}">
  <dimension ref="A1:J9"/>
  <sheetViews>
    <sheetView showGridLines="0" workbookViewId="0">
      <selection activeCell="A3" sqref="A3"/>
    </sheetView>
  </sheetViews>
  <sheetFormatPr baseColWidth="10" defaultRowHeight="16"/>
  <cols>
    <col min="1" max="1" width="68" bestFit="1" customWidth="1"/>
    <col min="2" max="2" width="6.83203125" bestFit="1" customWidth="1"/>
    <col min="3" max="3" width="10" bestFit="1" customWidth="1"/>
    <col min="4" max="4" width="18.1640625" bestFit="1" customWidth="1"/>
    <col min="5" max="5" width="66.83203125" bestFit="1" customWidth="1"/>
  </cols>
  <sheetData>
    <row r="1" spans="1:10" ht="86" customHeight="1"/>
    <row r="3" spans="1:10" s="127" customFormat="1" ht="53">
      <c r="A3" s="174" t="s">
        <v>158</v>
      </c>
      <c r="B3" s="133"/>
      <c r="C3" s="134"/>
      <c r="D3" s="134"/>
      <c r="E3" s="168"/>
      <c r="F3" s="129"/>
      <c r="G3" s="129"/>
      <c r="H3" s="129"/>
      <c r="I3" s="129"/>
      <c r="J3" s="129"/>
    </row>
    <row r="4" spans="1:10" s="127" customFormat="1" ht="18">
      <c r="A4" s="169" t="s">
        <v>159</v>
      </c>
      <c r="B4" s="170">
        <f>SUM(PRESUPUESTO!B12)</f>
        <v>100</v>
      </c>
      <c r="C4" s="138">
        <v>59000</v>
      </c>
      <c r="D4" s="171"/>
      <c r="E4" s="132" t="s">
        <v>160</v>
      </c>
      <c r="F4" s="129"/>
      <c r="G4" s="129"/>
      <c r="H4" s="129"/>
      <c r="I4" s="129"/>
      <c r="J4" s="129"/>
    </row>
    <row r="5" spans="1:10" s="127" customFormat="1" ht="18">
      <c r="A5" s="129" t="s">
        <v>161</v>
      </c>
      <c r="B5" s="131">
        <v>0</v>
      </c>
      <c r="C5" s="132">
        <v>9900</v>
      </c>
      <c r="D5" s="132">
        <f>SUM(B5*C5)</f>
        <v>0</v>
      </c>
      <c r="E5" s="129"/>
      <c r="F5" s="129"/>
      <c r="G5" s="129"/>
      <c r="H5" s="129"/>
      <c r="I5" s="129"/>
      <c r="J5" s="129"/>
    </row>
    <row r="6" spans="1:10" s="127" customFormat="1" ht="18">
      <c r="A6" s="169" t="s">
        <v>297</v>
      </c>
      <c r="B6" s="172">
        <f>SUM(PRESUPUESTO!B12)</f>
        <v>100</v>
      </c>
      <c r="C6" s="138">
        <v>11900</v>
      </c>
      <c r="D6" s="161">
        <f>SUM(B6*C6)</f>
        <v>1190000</v>
      </c>
      <c r="E6" s="132" t="s">
        <v>162</v>
      </c>
      <c r="F6" s="129"/>
      <c r="G6" s="129"/>
      <c r="H6" s="129"/>
      <c r="I6" s="129"/>
      <c r="J6" s="129"/>
    </row>
    <row r="7" spans="1:10" s="127" customFormat="1" ht="18">
      <c r="A7" s="169" t="s">
        <v>163</v>
      </c>
      <c r="B7" s="170">
        <v>0</v>
      </c>
      <c r="C7" s="138">
        <v>69900</v>
      </c>
      <c r="D7" s="161">
        <f>SUM(B7*C7)</f>
        <v>0</v>
      </c>
      <c r="E7" s="132" t="s">
        <v>164</v>
      </c>
      <c r="F7" s="129"/>
      <c r="G7" s="129"/>
      <c r="H7" s="129"/>
      <c r="I7" s="129"/>
      <c r="J7" s="129"/>
    </row>
    <row r="9" spans="1:10" ht="20">
      <c r="A9" s="79" t="s">
        <v>352</v>
      </c>
      <c r="B9" s="77"/>
      <c r="C9" s="77"/>
      <c r="D9" s="78">
        <f>SUM(D4:D8)</f>
        <v>1190000</v>
      </c>
      <c r="E9" s="77"/>
    </row>
  </sheetData>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A9A6-DE3A-F54F-8F17-4B14D40DEDDE}">
  <dimension ref="A1:AV24"/>
  <sheetViews>
    <sheetView workbookViewId="0">
      <selection activeCell="A3" sqref="A3"/>
    </sheetView>
  </sheetViews>
  <sheetFormatPr baseColWidth="10" defaultRowHeight="16"/>
  <cols>
    <col min="1" max="1" width="54" bestFit="1" customWidth="1"/>
    <col min="2" max="2" width="2.33203125" bestFit="1" customWidth="1"/>
    <col min="3" max="3" width="17.33203125" customWidth="1"/>
    <col min="4" max="4" width="13.33203125" bestFit="1" customWidth="1"/>
    <col min="5" max="5" width="30.1640625" bestFit="1" customWidth="1"/>
  </cols>
  <sheetData>
    <row r="1" spans="1:48" ht="122" customHeight="1"/>
    <row r="3" spans="1:48" s="127" customFormat="1" ht="53">
      <c r="A3" s="221" t="s">
        <v>165</v>
      </c>
      <c r="B3" s="133"/>
      <c r="C3" s="134"/>
      <c r="D3" s="134"/>
      <c r="E3" s="162"/>
      <c r="F3" s="129"/>
      <c r="G3" s="129"/>
      <c r="H3" s="129"/>
      <c r="I3" s="129"/>
      <c r="J3" s="129"/>
    </row>
    <row r="4" spans="1:48" s="127" customFormat="1" ht="18">
      <c r="A4" s="130" t="s">
        <v>170</v>
      </c>
      <c r="B4" s="131">
        <v>0</v>
      </c>
      <c r="C4" s="132">
        <v>49900</v>
      </c>
      <c r="D4" s="132">
        <f t="shared" ref="D4:D21" si="0">SUM(B4*C4)</f>
        <v>0</v>
      </c>
      <c r="E4" s="140"/>
      <c r="F4" s="129"/>
      <c r="G4" s="129"/>
      <c r="H4" s="129"/>
      <c r="I4" s="129"/>
      <c r="J4" s="129"/>
    </row>
    <row r="5" spans="1:48" s="127" customFormat="1" ht="18">
      <c r="A5" s="143" t="s">
        <v>171</v>
      </c>
      <c r="B5" s="144">
        <v>0</v>
      </c>
      <c r="C5" s="145">
        <v>790000</v>
      </c>
      <c r="D5" s="145">
        <f t="shared" si="0"/>
        <v>0</v>
      </c>
      <c r="E5" s="136"/>
      <c r="F5" s="129"/>
      <c r="G5" s="129"/>
      <c r="H5" s="129"/>
      <c r="I5" s="129"/>
      <c r="J5" s="129"/>
    </row>
    <row r="6" spans="1:48" s="127" customFormat="1" ht="18">
      <c r="A6" s="143" t="s">
        <v>340</v>
      </c>
      <c r="B6" s="163">
        <v>1</v>
      </c>
      <c r="C6" s="145">
        <v>1790000</v>
      </c>
      <c r="D6" s="165">
        <f t="shared" si="0"/>
        <v>1790000</v>
      </c>
      <c r="E6" s="136"/>
      <c r="F6" s="129"/>
      <c r="G6" s="129"/>
      <c r="H6" s="129"/>
      <c r="I6" s="129"/>
      <c r="J6" s="129"/>
    </row>
    <row r="7" spans="1:48" s="127" customFormat="1" ht="18">
      <c r="A7" s="130" t="s">
        <v>172</v>
      </c>
      <c r="B7" s="146">
        <v>0</v>
      </c>
      <c r="C7" s="132">
        <v>2790000</v>
      </c>
      <c r="D7" s="147">
        <f t="shared" si="0"/>
        <v>0</v>
      </c>
      <c r="E7" s="140"/>
      <c r="F7" s="129"/>
      <c r="G7" s="129"/>
      <c r="H7" s="129"/>
      <c r="I7" s="129"/>
      <c r="J7" s="129"/>
    </row>
    <row r="8" spans="1:48" s="127" customFormat="1" ht="18">
      <c r="A8" s="130" t="s">
        <v>173</v>
      </c>
      <c r="B8" s="131">
        <v>0</v>
      </c>
      <c r="C8" s="132">
        <v>549000</v>
      </c>
      <c r="D8" s="132">
        <f>SUM(B8*C8)</f>
        <v>0</v>
      </c>
      <c r="E8" s="139"/>
      <c r="F8" s="129"/>
      <c r="G8" s="129"/>
      <c r="H8" s="129"/>
      <c r="I8" s="129"/>
      <c r="J8" s="129"/>
    </row>
    <row r="9" spans="1:48" s="127" customFormat="1" ht="18">
      <c r="A9" s="130" t="s">
        <v>341</v>
      </c>
      <c r="B9" s="131">
        <v>0</v>
      </c>
      <c r="C9" s="132">
        <v>3900000</v>
      </c>
      <c r="D9" s="132">
        <f t="shared" si="0"/>
        <v>0</v>
      </c>
      <c r="E9" s="140"/>
      <c r="F9" s="129"/>
      <c r="G9" s="129"/>
      <c r="H9" s="129"/>
      <c r="I9" s="129"/>
      <c r="J9" s="129"/>
    </row>
    <row r="10" spans="1:48" s="123" customFormat="1" ht="18">
      <c r="A10" s="130" t="s">
        <v>174</v>
      </c>
      <c r="B10" s="131">
        <v>0</v>
      </c>
      <c r="C10" s="132">
        <v>1900000</v>
      </c>
      <c r="D10" s="132">
        <f t="shared" si="0"/>
        <v>0</v>
      </c>
      <c r="E10" s="140" t="s">
        <v>175</v>
      </c>
      <c r="F10" s="124"/>
      <c r="G10" s="124"/>
      <c r="H10" s="124"/>
      <c r="I10" s="124"/>
      <c r="J10" s="124"/>
    </row>
    <row r="11" spans="1:48" s="123" customFormat="1" ht="18">
      <c r="A11" s="130" t="s">
        <v>176</v>
      </c>
      <c r="B11" s="131">
        <v>0</v>
      </c>
      <c r="C11" s="132">
        <v>290000</v>
      </c>
      <c r="D11" s="132">
        <f t="shared" si="0"/>
        <v>0</v>
      </c>
      <c r="E11" s="140"/>
      <c r="F11" s="124"/>
      <c r="G11" s="124"/>
      <c r="H11" s="124"/>
      <c r="I11" s="124"/>
      <c r="J11" s="124"/>
    </row>
    <row r="12" spans="1:48" s="123" customFormat="1" ht="18">
      <c r="A12" s="137" t="s">
        <v>177</v>
      </c>
      <c r="B12" s="148">
        <v>0</v>
      </c>
      <c r="C12" s="138">
        <v>690000</v>
      </c>
      <c r="D12" s="138">
        <f t="shared" si="0"/>
        <v>0</v>
      </c>
      <c r="E12" s="140"/>
      <c r="F12" s="124"/>
      <c r="G12" s="124"/>
      <c r="H12" s="124"/>
      <c r="I12" s="124"/>
      <c r="J12" s="124"/>
    </row>
    <row r="13" spans="1:48" s="123" customFormat="1" ht="18">
      <c r="A13" s="130" t="s">
        <v>178</v>
      </c>
      <c r="B13" s="131">
        <v>0</v>
      </c>
      <c r="C13" s="132">
        <v>12900</v>
      </c>
      <c r="D13" s="132">
        <f t="shared" si="0"/>
        <v>0</v>
      </c>
      <c r="E13" s="140"/>
      <c r="F13" s="124"/>
      <c r="G13" s="124"/>
      <c r="H13" s="124"/>
      <c r="I13" s="124"/>
      <c r="J13" s="124"/>
    </row>
    <row r="14" spans="1:48" s="121" customFormat="1" ht="18">
      <c r="A14" s="137" t="s">
        <v>179</v>
      </c>
      <c r="B14" s="164">
        <v>1</v>
      </c>
      <c r="C14" s="138">
        <v>400000</v>
      </c>
      <c r="D14" s="161">
        <v>400000</v>
      </c>
      <c r="E14" s="140" t="s">
        <v>334</v>
      </c>
      <c r="F14" s="122"/>
      <c r="G14" s="122"/>
      <c r="H14" s="122"/>
      <c r="I14" s="122"/>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row>
    <row r="15" spans="1:48" s="127" customFormat="1" ht="18">
      <c r="A15" s="137" t="s">
        <v>180</v>
      </c>
      <c r="B15" s="164">
        <v>1</v>
      </c>
      <c r="C15" s="138">
        <v>490000</v>
      </c>
      <c r="D15" s="161">
        <f t="shared" si="0"/>
        <v>490000</v>
      </c>
      <c r="E15" s="139" t="s">
        <v>181</v>
      </c>
      <c r="F15" s="129"/>
      <c r="G15" s="129"/>
      <c r="H15" s="129"/>
      <c r="I15" s="129"/>
      <c r="J15" s="129"/>
    </row>
    <row r="16" spans="1:48" s="127" customFormat="1" ht="18">
      <c r="A16" s="137" t="s">
        <v>327</v>
      </c>
      <c r="B16" s="148">
        <v>0</v>
      </c>
      <c r="C16" s="138">
        <f>SUM(30*99900)</f>
        <v>2997000</v>
      </c>
      <c r="D16" s="132">
        <f t="shared" si="0"/>
        <v>0</v>
      </c>
      <c r="E16" s="139" t="s">
        <v>326</v>
      </c>
      <c r="F16" s="129"/>
      <c r="G16" s="129"/>
      <c r="H16" s="129"/>
      <c r="I16" s="129"/>
      <c r="J16" s="129"/>
    </row>
    <row r="17" spans="1:10" s="127" customFormat="1" ht="18">
      <c r="A17" s="149" t="s">
        <v>328</v>
      </c>
      <c r="B17" s="150">
        <v>0</v>
      </c>
      <c r="C17" s="151">
        <v>990000</v>
      </c>
      <c r="D17" s="151">
        <f>SUM(B17*C17)</f>
        <v>0</v>
      </c>
      <c r="E17" s="152"/>
      <c r="F17" s="129"/>
      <c r="G17" s="129"/>
      <c r="H17" s="129"/>
      <c r="I17" s="129"/>
      <c r="J17" s="129"/>
    </row>
    <row r="18" spans="1:10" s="127" customFormat="1" ht="18">
      <c r="A18" s="130" t="s">
        <v>182</v>
      </c>
      <c r="B18" s="131">
        <v>0</v>
      </c>
      <c r="C18" s="132">
        <v>3900000</v>
      </c>
      <c r="D18" s="132">
        <f t="shared" si="0"/>
        <v>0</v>
      </c>
      <c r="E18" s="139"/>
      <c r="F18" s="129"/>
      <c r="G18" s="129"/>
      <c r="H18" s="129"/>
      <c r="I18" s="129"/>
      <c r="J18" s="129"/>
    </row>
    <row r="19" spans="1:10" s="127" customFormat="1" ht="18">
      <c r="A19" s="130" t="s">
        <v>183</v>
      </c>
      <c r="B19" s="131">
        <v>0</v>
      </c>
      <c r="C19" s="132">
        <v>490000</v>
      </c>
      <c r="D19" s="132">
        <f t="shared" si="0"/>
        <v>0</v>
      </c>
      <c r="E19" s="139"/>
      <c r="F19" s="129"/>
      <c r="G19" s="129"/>
      <c r="H19" s="129"/>
      <c r="I19" s="129"/>
      <c r="J19" s="129"/>
    </row>
    <row r="20" spans="1:10" s="127" customFormat="1" ht="18">
      <c r="A20" s="130" t="s">
        <v>184</v>
      </c>
      <c r="B20" s="131">
        <v>0</v>
      </c>
      <c r="C20" s="132">
        <v>490000</v>
      </c>
      <c r="D20" s="132">
        <f t="shared" si="0"/>
        <v>0</v>
      </c>
      <c r="E20" s="139"/>
      <c r="F20" s="129"/>
      <c r="G20" s="129"/>
      <c r="H20" s="129"/>
      <c r="I20" s="129"/>
      <c r="J20" s="129"/>
    </row>
    <row r="21" spans="1:10" s="127" customFormat="1" ht="18">
      <c r="A21" s="137" t="s">
        <v>338</v>
      </c>
      <c r="B21" s="164">
        <v>1</v>
      </c>
      <c r="C21" s="138">
        <v>190000</v>
      </c>
      <c r="D21" s="161">
        <f t="shared" si="0"/>
        <v>190000</v>
      </c>
      <c r="E21" s="139"/>
      <c r="F21" s="129"/>
      <c r="G21" s="129"/>
      <c r="H21" s="129"/>
      <c r="I21" s="129"/>
      <c r="J21" s="129"/>
    </row>
    <row r="24" spans="1:10" ht="19">
      <c r="A24" s="219" t="s">
        <v>352</v>
      </c>
      <c r="B24" s="219"/>
      <c r="C24" s="219"/>
      <c r="D24" s="220">
        <f>SUM(D4:D23)</f>
        <v>2870000</v>
      </c>
      <c r="E24" s="219"/>
    </row>
  </sheetData>
  <conditionalFormatting sqref="B17 D17">
    <cfRule type="cellIs" dxfId="20" priority="4" operator="greaterThan">
      <formula>0.1</formula>
    </cfRule>
    <cfRule type="cellIs" dxfId="19" priority="6" operator="greaterThan">
      <formula>0.1</formula>
    </cfRule>
  </conditionalFormatting>
  <conditionalFormatting sqref="B17 D17:E17">
    <cfRule type="cellIs" dxfId="18" priority="1" operator="greaterThan">
      <formula>0.1</formula>
    </cfRule>
  </conditionalFormatting>
  <conditionalFormatting sqref="E17">
    <cfRule type="containsText" dxfId="17" priority="2" operator="containsText" text="OBSEQUIO">
      <formula>NOT(ISERROR(SEARCH("OBSEQUIO",E17)))</formula>
    </cfRule>
    <cfRule type="cellIs" dxfId="16" priority="3" operator="greaterThan">
      <formula>"OBSEQUIO"</formula>
    </cfRule>
    <cfRule type="containsText" dxfId="15" priority="5" operator="containsText" text="OBSEQUIO">
      <formula>NOT(ISERROR(SEARCH("OBSEQUIO",E17)))</formula>
    </cfRule>
  </conditionalFormatting>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E4D0-33E9-8C40-A027-CEDF11A17A92}">
  <dimension ref="A1:AV32"/>
  <sheetViews>
    <sheetView showGridLines="0" workbookViewId="0">
      <selection activeCell="A3" sqref="A3"/>
    </sheetView>
  </sheetViews>
  <sheetFormatPr baseColWidth="10" defaultRowHeight="16"/>
  <cols>
    <col min="1" max="1" width="58.6640625" bestFit="1" customWidth="1"/>
    <col min="2" max="2" width="6.83203125" bestFit="1" customWidth="1"/>
    <col min="3" max="3" width="12.6640625" bestFit="1" customWidth="1"/>
    <col min="4" max="4" width="18.1640625" customWidth="1"/>
    <col min="5" max="5" width="68.33203125" bestFit="1" customWidth="1"/>
  </cols>
  <sheetData>
    <row r="1" spans="1:10" ht="123" customHeight="1"/>
    <row r="3" spans="1:10" s="127" customFormat="1" ht="53">
      <c r="A3" s="222" t="s">
        <v>185</v>
      </c>
      <c r="B3" s="166"/>
      <c r="C3" s="167"/>
      <c r="D3" s="167"/>
      <c r="E3" s="135"/>
      <c r="F3" s="129"/>
      <c r="G3" s="129"/>
      <c r="H3" s="129"/>
      <c r="I3" s="129"/>
      <c r="J3" s="129"/>
    </row>
    <row r="4" spans="1:10" s="127" customFormat="1" ht="18">
      <c r="A4" s="130" t="s">
        <v>186</v>
      </c>
      <c r="B4" s="131">
        <v>0</v>
      </c>
      <c r="C4" s="132">
        <v>19900</v>
      </c>
      <c r="D4" s="132">
        <f t="shared" ref="D4:D24" si="0">SUM(B4*C4)</f>
        <v>0</v>
      </c>
      <c r="E4" s="140" t="s">
        <v>187</v>
      </c>
      <c r="F4" s="129"/>
      <c r="G4" s="129"/>
      <c r="H4" s="129"/>
      <c r="I4" s="129"/>
      <c r="J4" s="129"/>
    </row>
    <row r="5" spans="1:10" s="127" customFormat="1" ht="19">
      <c r="A5" s="153" t="s">
        <v>188</v>
      </c>
      <c r="B5" s="154">
        <v>0</v>
      </c>
      <c r="C5" s="155">
        <v>650000</v>
      </c>
      <c r="D5" s="155">
        <f t="shared" si="0"/>
        <v>0</v>
      </c>
      <c r="E5" s="156" t="s">
        <v>292</v>
      </c>
      <c r="F5" s="129"/>
      <c r="G5" s="129"/>
      <c r="H5" s="129"/>
      <c r="I5" s="129"/>
      <c r="J5" s="129"/>
    </row>
    <row r="6" spans="1:10" s="127" customFormat="1" ht="18">
      <c r="A6" s="157" t="s">
        <v>189</v>
      </c>
      <c r="B6" s="158">
        <v>0</v>
      </c>
      <c r="C6" s="159">
        <v>49000</v>
      </c>
      <c r="D6" s="132">
        <f t="shared" si="0"/>
        <v>0</v>
      </c>
      <c r="E6" s="140"/>
      <c r="F6" s="129"/>
      <c r="G6" s="129"/>
      <c r="H6" s="129"/>
      <c r="I6" s="129"/>
      <c r="J6" s="129"/>
    </row>
    <row r="7" spans="1:10" s="127" customFormat="1" ht="18">
      <c r="A7" s="157" t="s">
        <v>29</v>
      </c>
      <c r="B7" s="158">
        <v>0</v>
      </c>
      <c r="C7" s="159">
        <v>250000</v>
      </c>
      <c r="D7" s="132">
        <f t="shared" si="0"/>
        <v>0</v>
      </c>
      <c r="E7" s="140"/>
      <c r="F7" s="129"/>
      <c r="G7" s="129"/>
      <c r="H7" s="129"/>
      <c r="I7" s="129"/>
      <c r="J7" s="129"/>
    </row>
    <row r="8" spans="1:10" s="127" customFormat="1" ht="18">
      <c r="A8" s="130" t="s">
        <v>190</v>
      </c>
      <c r="B8" s="131">
        <v>0</v>
      </c>
      <c r="C8" s="132">
        <v>120000</v>
      </c>
      <c r="D8" s="132">
        <f t="shared" si="0"/>
        <v>0</v>
      </c>
      <c r="E8" s="140"/>
      <c r="F8" s="129"/>
      <c r="G8" s="129"/>
      <c r="H8" s="129"/>
      <c r="I8" s="129"/>
      <c r="J8" s="129"/>
    </row>
    <row r="9" spans="1:10" s="127" customFormat="1" ht="18">
      <c r="A9" s="130" t="s">
        <v>191</v>
      </c>
      <c r="B9" s="131">
        <v>0</v>
      </c>
      <c r="C9" s="132">
        <v>990000</v>
      </c>
      <c r="D9" s="132">
        <f t="shared" si="0"/>
        <v>0</v>
      </c>
      <c r="E9" s="140" t="s">
        <v>192</v>
      </c>
      <c r="F9" s="129"/>
      <c r="G9" s="129"/>
      <c r="H9" s="129"/>
      <c r="I9" s="129"/>
      <c r="J9" s="129"/>
    </row>
    <row r="10" spans="1:10" s="127" customFormat="1" ht="18">
      <c r="A10" s="130" t="s">
        <v>293</v>
      </c>
      <c r="B10" s="131">
        <v>0</v>
      </c>
      <c r="C10" s="132">
        <v>600000</v>
      </c>
      <c r="D10" s="132">
        <f t="shared" si="0"/>
        <v>0</v>
      </c>
      <c r="E10" s="140"/>
      <c r="F10" s="129"/>
      <c r="G10" s="129"/>
      <c r="H10" s="129"/>
      <c r="I10" s="129"/>
      <c r="J10" s="129"/>
    </row>
    <row r="11" spans="1:10" s="127" customFormat="1" ht="18">
      <c r="A11" s="130" t="s">
        <v>193</v>
      </c>
      <c r="B11" s="131">
        <v>0</v>
      </c>
      <c r="C11" s="132">
        <v>499000</v>
      </c>
      <c r="D11" s="132">
        <f t="shared" si="0"/>
        <v>0</v>
      </c>
      <c r="E11" s="140" t="s">
        <v>194</v>
      </c>
      <c r="F11" s="129"/>
      <c r="G11" s="129"/>
      <c r="H11" s="129"/>
      <c r="I11" s="129"/>
      <c r="J11" s="129"/>
    </row>
    <row r="12" spans="1:10" s="127" customFormat="1" ht="18">
      <c r="A12" s="130" t="s">
        <v>195</v>
      </c>
      <c r="B12" s="131">
        <v>0</v>
      </c>
      <c r="C12" s="132">
        <v>499000</v>
      </c>
      <c r="D12" s="132">
        <f t="shared" si="0"/>
        <v>0</v>
      </c>
      <c r="E12" s="136"/>
      <c r="F12" s="129"/>
      <c r="G12" s="129"/>
      <c r="H12" s="129"/>
      <c r="I12" s="129"/>
      <c r="J12" s="129"/>
    </row>
    <row r="13" spans="1:10" s="127" customFormat="1" ht="18">
      <c r="A13" s="130" t="s">
        <v>196</v>
      </c>
      <c r="B13" s="131">
        <v>0</v>
      </c>
      <c r="C13" s="132">
        <v>2900000</v>
      </c>
      <c r="D13" s="132">
        <f t="shared" si="0"/>
        <v>0</v>
      </c>
      <c r="E13" s="140" t="s">
        <v>294</v>
      </c>
      <c r="F13" s="129"/>
      <c r="G13" s="129"/>
      <c r="H13" s="129"/>
      <c r="I13" s="129"/>
      <c r="J13" s="129"/>
    </row>
    <row r="14" spans="1:10" s="127" customFormat="1" ht="18">
      <c r="A14" s="130" t="s">
        <v>197</v>
      </c>
      <c r="B14" s="131">
        <v>0</v>
      </c>
      <c r="C14" s="132">
        <v>890000</v>
      </c>
      <c r="D14" s="132">
        <f t="shared" si="0"/>
        <v>0</v>
      </c>
      <c r="E14" s="140"/>
      <c r="F14" s="129"/>
      <c r="G14" s="129"/>
      <c r="H14" s="129"/>
      <c r="I14" s="129"/>
      <c r="J14" s="129"/>
    </row>
    <row r="15" spans="1:10" s="127" customFormat="1" ht="18">
      <c r="A15" s="130" t="s">
        <v>198</v>
      </c>
      <c r="B15" s="131">
        <v>0</v>
      </c>
      <c r="C15" s="132">
        <v>490000</v>
      </c>
      <c r="D15" s="132">
        <f t="shared" si="0"/>
        <v>0</v>
      </c>
      <c r="E15" s="140"/>
      <c r="F15" s="129"/>
      <c r="G15" s="129"/>
      <c r="H15" s="129"/>
      <c r="I15" s="129"/>
      <c r="J15" s="129"/>
    </row>
    <row r="16" spans="1:10" s="127" customFormat="1" ht="18">
      <c r="A16" s="130" t="s">
        <v>199</v>
      </c>
      <c r="B16" s="131">
        <v>0</v>
      </c>
      <c r="C16" s="132">
        <v>890000</v>
      </c>
      <c r="D16" s="132">
        <f t="shared" si="0"/>
        <v>0</v>
      </c>
      <c r="E16" s="140" t="s">
        <v>200</v>
      </c>
      <c r="F16" s="129"/>
      <c r="G16" s="129"/>
      <c r="H16" s="129"/>
      <c r="I16" s="129"/>
      <c r="J16" s="129"/>
    </row>
    <row r="17" spans="1:48" s="127" customFormat="1" ht="18">
      <c r="A17" s="130" t="s">
        <v>201</v>
      </c>
      <c r="B17" s="131">
        <v>0</v>
      </c>
      <c r="C17" s="132">
        <v>2400000</v>
      </c>
      <c r="D17" s="132">
        <f t="shared" si="0"/>
        <v>0</v>
      </c>
      <c r="E17" s="140"/>
      <c r="F17" s="129"/>
      <c r="G17" s="129"/>
      <c r="H17" s="129"/>
      <c r="I17" s="129"/>
      <c r="J17" s="129"/>
    </row>
    <row r="18" spans="1:48" s="127" customFormat="1" ht="18">
      <c r="A18" s="130" t="s">
        <v>202</v>
      </c>
      <c r="B18" s="131">
        <v>0</v>
      </c>
      <c r="C18" s="132">
        <v>3900000</v>
      </c>
      <c r="D18" s="132">
        <f t="shared" si="0"/>
        <v>0</v>
      </c>
      <c r="E18" s="140"/>
      <c r="F18" s="129"/>
      <c r="G18" s="129"/>
      <c r="H18" s="129"/>
      <c r="I18" s="129"/>
      <c r="J18" s="129"/>
    </row>
    <row r="19" spans="1:48" s="127" customFormat="1" ht="18">
      <c r="A19" s="130" t="s">
        <v>203</v>
      </c>
      <c r="B19" s="131">
        <v>0</v>
      </c>
      <c r="C19" s="132">
        <v>990000</v>
      </c>
      <c r="D19" s="132">
        <f t="shared" si="0"/>
        <v>0</v>
      </c>
      <c r="E19" s="140"/>
      <c r="F19" s="129"/>
      <c r="G19" s="129"/>
      <c r="H19" s="129"/>
      <c r="I19" s="129"/>
      <c r="J19" s="129"/>
    </row>
    <row r="20" spans="1:48" s="127" customFormat="1" ht="18">
      <c r="A20" s="130" t="s">
        <v>212</v>
      </c>
      <c r="B20" s="131">
        <v>0</v>
      </c>
      <c r="C20" s="132">
        <v>39900</v>
      </c>
      <c r="D20" s="132">
        <f t="shared" si="0"/>
        <v>0</v>
      </c>
      <c r="E20" s="140"/>
      <c r="F20" s="129"/>
      <c r="G20" s="129"/>
      <c r="H20" s="129"/>
      <c r="I20" s="129"/>
      <c r="J20" s="129"/>
    </row>
    <row r="21" spans="1:48" s="127" customFormat="1" ht="18">
      <c r="A21" s="130" t="s">
        <v>252</v>
      </c>
      <c r="B21" s="131">
        <v>0</v>
      </c>
      <c r="C21" s="132">
        <v>690000</v>
      </c>
      <c r="D21" s="132">
        <f t="shared" si="0"/>
        <v>0</v>
      </c>
      <c r="E21" s="139"/>
      <c r="F21" s="129"/>
      <c r="G21" s="129"/>
      <c r="H21" s="129"/>
      <c r="I21" s="129"/>
      <c r="J21" s="129"/>
    </row>
    <row r="22" spans="1:48" s="121" customFormat="1" ht="18">
      <c r="A22" s="130" t="s">
        <v>253</v>
      </c>
      <c r="B22" s="131">
        <v>0</v>
      </c>
      <c r="C22" s="132">
        <v>990000</v>
      </c>
      <c r="D22" s="132">
        <f t="shared" si="0"/>
        <v>0</v>
      </c>
      <c r="E22" s="139"/>
      <c r="F22" s="122"/>
      <c r="G22" s="122"/>
      <c r="H22" s="122"/>
      <c r="I22" s="122"/>
      <c r="J22" s="122"/>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row>
    <row r="23" spans="1:48" s="121" customFormat="1" ht="18">
      <c r="A23" s="130" t="s">
        <v>298</v>
      </c>
      <c r="B23" s="131">
        <v>0</v>
      </c>
      <c r="C23" s="132">
        <v>8900</v>
      </c>
      <c r="D23" s="132">
        <f t="shared" si="0"/>
        <v>0</v>
      </c>
      <c r="E23" s="139"/>
      <c r="F23" s="122"/>
      <c r="G23" s="122"/>
      <c r="H23" s="122"/>
      <c r="I23" s="122"/>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row>
    <row r="24" spans="1:48" s="121" customFormat="1" ht="18">
      <c r="A24" s="130" t="s">
        <v>299</v>
      </c>
      <c r="B24" s="131">
        <v>0</v>
      </c>
      <c r="C24" s="132">
        <v>15900</v>
      </c>
      <c r="D24" s="132">
        <f t="shared" si="0"/>
        <v>0</v>
      </c>
      <c r="E24" s="139"/>
      <c r="F24" s="122"/>
      <c r="G24" s="122"/>
      <c r="H24" s="122"/>
      <c r="I24" s="122"/>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row>
    <row r="25" spans="1:48" s="121" customFormat="1" ht="18">
      <c r="A25" s="130" t="s">
        <v>213</v>
      </c>
      <c r="B25" s="131">
        <v>0</v>
      </c>
      <c r="C25" s="132">
        <v>190000</v>
      </c>
      <c r="D25" s="132">
        <f>B25*C25</f>
        <v>0</v>
      </c>
      <c r="E25" s="140" t="s">
        <v>214</v>
      </c>
      <c r="F25" s="122"/>
      <c r="G25" s="122"/>
      <c r="H25" s="122"/>
      <c r="I25" s="122"/>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row>
    <row r="26" spans="1:48" s="121" customFormat="1" ht="18">
      <c r="A26" s="130" t="s">
        <v>215</v>
      </c>
      <c r="B26" s="131">
        <v>0</v>
      </c>
      <c r="C26" s="132">
        <v>49000</v>
      </c>
      <c r="D26" s="132">
        <f>SUM(B26*C26)</f>
        <v>0</v>
      </c>
      <c r="E26" s="140"/>
      <c r="F26" s="122"/>
      <c r="G26" s="122"/>
      <c r="H26" s="122"/>
      <c r="I26" s="122"/>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row>
    <row r="27" spans="1:48" s="121" customFormat="1" ht="18">
      <c r="A27" s="130" t="s">
        <v>216</v>
      </c>
      <c r="B27" s="131">
        <v>0</v>
      </c>
      <c r="C27" s="132">
        <v>60000</v>
      </c>
      <c r="D27" s="132">
        <f>SUM(B27*C27)</f>
        <v>0</v>
      </c>
      <c r="E27" s="140"/>
      <c r="F27" s="122"/>
      <c r="G27" s="122"/>
      <c r="H27" s="122"/>
      <c r="I27" s="122"/>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row>
    <row r="28" spans="1:48" s="121" customFormat="1" ht="18">
      <c r="A28" s="130" t="s">
        <v>217</v>
      </c>
      <c r="B28" s="131">
        <v>0</v>
      </c>
      <c r="C28" s="132">
        <v>9900</v>
      </c>
      <c r="D28" s="132">
        <f>SUM(B28*C28)</f>
        <v>0</v>
      </c>
      <c r="E28" s="140"/>
      <c r="F28" s="122"/>
      <c r="G28" s="122"/>
      <c r="H28" s="122"/>
      <c r="I28" s="122"/>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row>
    <row r="29" spans="1:48" s="121" customFormat="1" ht="18">
      <c r="A29" s="130" t="s">
        <v>218</v>
      </c>
      <c r="B29" s="131">
        <v>0</v>
      </c>
      <c r="C29" s="132">
        <v>20000</v>
      </c>
      <c r="D29" s="132">
        <f>SUM(B29*C29)</f>
        <v>0</v>
      </c>
      <c r="E29" s="140"/>
      <c r="F29" s="122"/>
      <c r="G29" s="122"/>
      <c r="H29" s="122"/>
      <c r="I29" s="122"/>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row>
    <row r="32" spans="1:48" s="223" customFormat="1" ht="18">
      <c r="A32" s="216" t="s">
        <v>352</v>
      </c>
      <c r="B32" s="217"/>
      <c r="C32" s="217"/>
      <c r="D32" s="218">
        <f>SUM(D4:D31)</f>
        <v>0</v>
      </c>
      <c r="E32" s="217"/>
    </row>
  </sheetData>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01EB-0674-7140-8386-68096C7A3256}">
  <dimension ref="A1:D33"/>
  <sheetViews>
    <sheetView workbookViewId="0">
      <selection activeCell="B26" sqref="B26"/>
    </sheetView>
  </sheetViews>
  <sheetFormatPr baseColWidth="10" defaultRowHeight="16"/>
  <cols>
    <col min="1" max="1" width="43.33203125" style="119" bestFit="1" customWidth="1"/>
    <col min="2" max="2" width="3.5" style="119" bestFit="1" customWidth="1"/>
    <col min="3" max="3" width="11.33203125" style="119" bestFit="1" customWidth="1"/>
    <col min="4" max="4" width="15.1640625" style="119" bestFit="1" customWidth="1"/>
    <col min="5" max="16384" width="10.83203125" style="119"/>
  </cols>
  <sheetData>
    <row r="1" spans="1:4" ht="132" customHeight="1"/>
    <row r="2" spans="1:4" ht="47">
      <c r="A2" s="319" t="s">
        <v>329</v>
      </c>
      <c r="B2" s="320"/>
      <c r="C2" s="320"/>
      <c r="D2" s="320"/>
    </row>
    <row r="4" spans="1:4">
      <c r="A4" s="119" t="s">
        <v>325</v>
      </c>
      <c r="C4" s="321">
        <f>SUM(RECEPCIÓN!B10+RECEPCIÓN!B11+RECEPCIÓN!B12)</f>
        <v>13.5</v>
      </c>
    </row>
    <row r="6" spans="1:4" ht="18">
      <c r="A6" s="322" t="s">
        <v>304</v>
      </c>
      <c r="B6" s="323"/>
      <c r="C6" s="324"/>
      <c r="D6" s="325"/>
    </row>
    <row r="7" spans="1:4" ht="17">
      <c r="A7" s="326" t="s">
        <v>305</v>
      </c>
      <c r="B7" s="327">
        <v>0</v>
      </c>
      <c r="C7" s="328">
        <v>550000</v>
      </c>
      <c r="D7" s="329">
        <f t="shared" ref="D7:D21" si="0">SUM(B7*C7)</f>
        <v>0</v>
      </c>
    </row>
    <row r="8" spans="1:4" ht="17">
      <c r="A8" s="330" t="s">
        <v>306</v>
      </c>
      <c r="B8" s="331">
        <v>0</v>
      </c>
      <c r="C8" s="332">
        <v>750000</v>
      </c>
      <c r="D8" s="333">
        <f t="shared" si="0"/>
        <v>0</v>
      </c>
    </row>
    <row r="9" spans="1:4" ht="17">
      <c r="A9" s="330" t="s">
        <v>307</v>
      </c>
      <c r="B9" s="331">
        <v>6</v>
      </c>
      <c r="C9" s="332">
        <v>50000</v>
      </c>
      <c r="D9" s="333">
        <f t="shared" si="0"/>
        <v>300000</v>
      </c>
    </row>
    <row r="10" spans="1:4" ht="34">
      <c r="A10" s="330" t="s">
        <v>308</v>
      </c>
      <c r="B10" s="331">
        <v>0</v>
      </c>
      <c r="C10" s="332">
        <v>60000</v>
      </c>
      <c r="D10" s="333">
        <f t="shared" si="0"/>
        <v>0</v>
      </c>
    </row>
    <row r="11" spans="1:4">
      <c r="A11" s="334" t="s">
        <v>53</v>
      </c>
      <c r="B11" s="335">
        <v>0</v>
      </c>
      <c r="C11" s="332">
        <v>5900</v>
      </c>
      <c r="D11" s="333">
        <f t="shared" si="0"/>
        <v>0</v>
      </c>
    </row>
    <row r="12" spans="1:4">
      <c r="A12" s="334" t="s">
        <v>309</v>
      </c>
      <c r="B12" s="335">
        <v>0</v>
      </c>
      <c r="C12" s="332">
        <v>8900</v>
      </c>
      <c r="D12" s="333">
        <f t="shared" si="0"/>
        <v>0</v>
      </c>
    </row>
    <row r="13" spans="1:4" ht="17">
      <c r="A13" s="330" t="s">
        <v>310</v>
      </c>
      <c r="B13" s="331">
        <v>2</v>
      </c>
      <c r="C13" s="332">
        <v>220000</v>
      </c>
      <c r="D13" s="333">
        <f t="shared" si="0"/>
        <v>440000</v>
      </c>
    </row>
    <row r="14" spans="1:4" ht="17">
      <c r="A14" s="330" t="s">
        <v>311</v>
      </c>
      <c r="B14" s="331">
        <v>0</v>
      </c>
      <c r="C14" s="332">
        <v>60000</v>
      </c>
      <c r="D14" s="333">
        <f t="shared" si="0"/>
        <v>0</v>
      </c>
    </row>
    <row r="15" spans="1:4" ht="17">
      <c r="A15" s="330" t="s">
        <v>312</v>
      </c>
      <c r="B15" s="331">
        <v>1</v>
      </c>
      <c r="C15" s="332">
        <v>90000</v>
      </c>
      <c r="D15" s="333">
        <f t="shared" si="0"/>
        <v>90000</v>
      </c>
    </row>
    <row r="16" spans="1:4">
      <c r="A16" s="336" t="s">
        <v>313</v>
      </c>
      <c r="B16" s="331">
        <v>0</v>
      </c>
      <c r="C16" s="332">
        <v>180000</v>
      </c>
      <c r="D16" s="333">
        <f t="shared" si="0"/>
        <v>0</v>
      </c>
    </row>
    <row r="17" spans="1:4">
      <c r="A17" s="334" t="s">
        <v>314</v>
      </c>
      <c r="B17" s="331">
        <v>1</v>
      </c>
      <c r="C17" s="332">
        <v>320000</v>
      </c>
      <c r="D17" s="333">
        <f t="shared" si="0"/>
        <v>320000</v>
      </c>
    </row>
    <row r="18" spans="1:4">
      <c r="A18" s="337" t="s">
        <v>315</v>
      </c>
      <c r="B18" s="338">
        <v>5</v>
      </c>
      <c r="C18" s="339">
        <v>13900</v>
      </c>
      <c r="D18" s="340">
        <f t="shared" si="0"/>
        <v>69500</v>
      </c>
    </row>
    <row r="19" spans="1:4">
      <c r="A19" s="334" t="s">
        <v>316</v>
      </c>
      <c r="B19" s="331">
        <v>0</v>
      </c>
      <c r="C19" s="332">
        <v>59900</v>
      </c>
      <c r="D19" s="333">
        <f t="shared" si="0"/>
        <v>0</v>
      </c>
    </row>
    <row r="20" spans="1:4" ht="18">
      <c r="A20" s="341" t="s">
        <v>317</v>
      </c>
      <c r="B20" s="342"/>
      <c r="C20" s="343"/>
      <c r="D20" s="344"/>
    </row>
    <row r="21" spans="1:4">
      <c r="A21" s="119" t="s">
        <v>318</v>
      </c>
      <c r="B21" s="119">
        <v>0</v>
      </c>
      <c r="C21" s="345">
        <v>20000</v>
      </c>
      <c r="D21" s="333">
        <f t="shared" si="0"/>
        <v>0</v>
      </c>
    </row>
    <row r="22" spans="1:4">
      <c r="A22" s="119" t="s">
        <v>319</v>
      </c>
      <c r="B22" s="119">
        <v>0</v>
      </c>
    </row>
    <row r="23" spans="1:4" ht="18">
      <c r="A23" s="346" t="s">
        <v>52</v>
      </c>
      <c r="B23" s="347"/>
      <c r="C23" s="348"/>
      <c r="D23" s="349"/>
    </row>
    <row r="24" spans="1:4">
      <c r="A24" s="334" t="s">
        <v>320</v>
      </c>
      <c r="B24" s="335">
        <v>0</v>
      </c>
      <c r="C24" s="332">
        <v>200000</v>
      </c>
      <c r="D24" s="333">
        <f>SUM(B24*C24)</f>
        <v>0</v>
      </c>
    </row>
    <row r="25" spans="1:4" ht="51">
      <c r="A25" s="350" t="s">
        <v>321</v>
      </c>
      <c r="B25" s="351">
        <f>SUM(C4)</f>
        <v>13.5</v>
      </c>
      <c r="C25" s="352">
        <v>149000</v>
      </c>
      <c r="D25" s="353">
        <f>SUM(B25*C25)</f>
        <v>2011500</v>
      </c>
    </row>
    <row r="26" spans="1:4">
      <c r="A26" s="334" t="s">
        <v>322</v>
      </c>
      <c r="B26" s="354">
        <v>0</v>
      </c>
      <c r="C26" s="332">
        <v>64900</v>
      </c>
      <c r="D26" s="333">
        <f t="shared" ref="D26:D27" si="1">SUM(B26*C26)</f>
        <v>0</v>
      </c>
    </row>
    <row r="27" spans="1:4">
      <c r="A27" s="355" t="s">
        <v>323</v>
      </c>
      <c r="B27" s="356">
        <v>0</v>
      </c>
      <c r="C27" s="352">
        <v>390000</v>
      </c>
      <c r="D27" s="357">
        <f t="shared" si="1"/>
        <v>0</v>
      </c>
    </row>
    <row r="28" spans="1:4" ht="18">
      <c r="A28" s="358" t="s">
        <v>324</v>
      </c>
      <c r="B28" s="359"/>
      <c r="C28" s="360"/>
      <c r="D28" s="361"/>
    </row>
    <row r="29" spans="1:4">
      <c r="A29" s="334" t="s">
        <v>320</v>
      </c>
      <c r="B29" s="335">
        <v>0</v>
      </c>
      <c r="C29" s="332">
        <v>200000</v>
      </c>
      <c r="D29" s="333">
        <f>SUM(B29*C29)</f>
        <v>0</v>
      </c>
    </row>
    <row r="30" spans="1:4" ht="51">
      <c r="A30" s="350" t="s">
        <v>321</v>
      </c>
      <c r="B30" s="356">
        <v>0</v>
      </c>
      <c r="C30" s="352">
        <v>149000</v>
      </c>
      <c r="D30" s="357">
        <f>SUM(B30*C30)</f>
        <v>0</v>
      </c>
    </row>
    <row r="31" spans="1:4" ht="19">
      <c r="D31" s="120">
        <f>SUM(D7:D30)</f>
        <v>3231000</v>
      </c>
    </row>
    <row r="33" spans="4:4" ht="21">
      <c r="D33" s="362">
        <v>0</v>
      </c>
    </row>
  </sheetData>
  <conditionalFormatting sqref="B7:B18">
    <cfRule type="cellIs" dxfId="14" priority="18" operator="greaterThan">
      <formula>0.1</formula>
    </cfRule>
  </conditionalFormatting>
  <conditionalFormatting sqref="B7:B19">
    <cfRule type="cellIs" dxfId="13" priority="16" operator="greaterThan">
      <formula>0.1</formula>
    </cfRule>
    <cfRule type="cellIs" dxfId="12" priority="17" operator="greaterThan">
      <formula>0.1</formula>
    </cfRule>
  </conditionalFormatting>
  <conditionalFormatting sqref="B24:B27 D24:D27">
    <cfRule type="cellIs" dxfId="11" priority="4" operator="greaterThan">
      <formula>0.1</formula>
    </cfRule>
    <cfRule type="cellIs" dxfId="10" priority="5" operator="greaterThan">
      <formula>0.1</formula>
    </cfRule>
    <cfRule type="cellIs" dxfId="9" priority="6" operator="greaterThan">
      <formula>0.1</formula>
    </cfRule>
  </conditionalFormatting>
  <conditionalFormatting sqref="B29:B30 D29:D30">
    <cfRule type="cellIs" dxfId="8" priority="1" operator="greaterThan">
      <formula>0.1</formula>
    </cfRule>
    <cfRule type="cellIs" dxfId="7" priority="2" operator="greaterThan">
      <formula>0.1</formula>
    </cfRule>
    <cfRule type="cellIs" dxfId="6" priority="3" operator="greaterThan">
      <formula>0.1</formula>
    </cfRule>
  </conditionalFormatting>
  <conditionalFormatting sqref="D7:D19">
    <cfRule type="cellIs" dxfId="5" priority="10" operator="greaterThan">
      <formula>0.1</formula>
    </cfRule>
    <cfRule type="cellIs" dxfId="4" priority="11" operator="greaterThan">
      <formula>0.1</formula>
    </cfRule>
    <cfRule type="cellIs" dxfId="3" priority="12" operator="greaterThan">
      <formula>0.1</formula>
    </cfRule>
  </conditionalFormatting>
  <conditionalFormatting sqref="D21">
    <cfRule type="cellIs" dxfId="2" priority="7" operator="greaterThan">
      <formula>0.1</formula>
    </cfRule>
    <cfRule type="cellIs" dxfId="1" priority="8" operator="greaterThan">
      <formula>0.1</formula>
    </cfRule>
    <cfRule type="cellIs" dxfId="0" priority="9" operator="greaterThan">
      <formula>0.1</formula>
    </cfRule>
  </conditionalFormatting>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5FC2-DC06-3648-9DF6-3B6A589950C1}">
  <dimension ref="A1:AO43"/>
  <sheetViews>
    <sheetView showGridLines="0" workbookViewId="0">
      <selection activeCell="B11" sqref="B11"/>
    </sheetView>
  </sheetViews>
  <sheetFormatPr baseColWidth="10" defaultRowHeight="16"/>
  <cols>
    <col min="1" max="1" width="82.6640625" style="89" bestFit="1" customWidth="1"/>
    <col min="2" max="2" width="2.33203125" style="89" bestFit="1" customWidth="1"/>
    <col min="3" max="3" width="14.1640625" style="89" bestFit="1" customWidth="1"/>
    <col min="4" max="4" width="20.33203125" style="89" bestFit="1" customWidth="1"/>
    <col min="5" max="5" width="37" style="89" bestFit="1" customWidth="1"/>
    <col min="6" max="16384" width="10.83203125" style="89"/>
  </cols>
  <sheetData>
    <row r="1" spans="1:41" ht="108" customHeight="1"/>
    <row r="2" spans="1:41" ht="45">
      <c r="A2" s="175" t="s">
        <v>241</v>
      </c>
      <c r="B2" s="175"/>
      <c r="C2" s="176"/>
      <c r="D2" s="176"/>
      <c r="E2" s="177"/>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row>
    <row r="3" spans="1:41">
      <c r="A3" s="179" t="s">
        <v>285</v>
      </c>
      <c r="B3" s="180">
        <v>0</v>
      </c>
      <c r="C3" s="181">
        <v>640000</v>
      </c>
      <c r="D3" s="182">
        <f>SUM(B3*C3)</f>
        <v>0</v>
      </c>
      <c r="E3" s="183"/>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row>
    <row r="4" spans="1:41">
      <c r="A4" s="184" t="s">
        <v>286</v>
      </c>
      <c r="B4" s="185">
        <v>0</v>
      </c>
      <c r="C4" s="186">
        <v>780000</v>
      </c>
      <c r="D4" s="187">
        <f>SUM(B4*C4)</f>
        <v>0</v>
      </c>
      <c r="E4" s="18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row>
    <row r="5" spans="1:41">
      <c r="A5" s="189" t="s">
        <v>287</v>
      </c>
      <c r="B5" s="190">
        <v>0</v>
      </c>
      <c r="C5" s="191">
        <v>990000</v>
      </c>
      <c r="D5" s="187">
        <f t="shared" ref="D5:D42" si="0">SUM(B5*C5)</f>
        <v>0</v>
      </c>
      <c r="E5" s="18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row>
    <row r="6" spans="1:41">
      <c r="A6" s="189" t="s">
        <v>288</v>
      </c>
      <c r="B6" s="190">
        <v>0</v>
      </c>
      <c r="C6" s="191">
        <v>1240000</v>
      </c>
      <c r="D6" s="187">
        <f t="shared" si="0"/>
        <v>0</v>
      </c>
      <c r="E6" s="18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row>
    <row r="7" spans="1:41">
      <c r="A7" s="192" t="s">
        <v>289</v>
      </c>
      <c r="B7" s="193">
        <v>0</v>
      </c>
      <c r="C7" s="187">
        <v>2800000</v>
      </c>
      <c r="D7" s="187">
        <f t="shared" si="0"/>
        <v>0</v>
      </c>
      <c r="E7" s="194"/>
      <c r="F7" s="195"/>
      <c r="G7" s="195"/>
      <c r="H7" s="195"/>
      <c r="I7" s="195"/>
      <c r="J7" s="195"/>
      <c r="K7" s="195"/>
      <c r="L7" s="195"/>
      <c r="M7" s="195"/>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row>
    <row r="8" spans="1:41">
      <c r="A8" s="196" t="s">
        <v>167</v>
      </c>
      <c r="B8" s="197">
        <v>0</v>
      </c>
      <c r="C8" s="198">
        <v>1900000</v>
      </c>
      <c r="D8" s="187">
        <f t="shared" si="0"/>
        <v>0</v>
      </c>
      <c r="E8" s="178" t="s">
        <v>166</v>
      </c>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row>
    <row r="9" spans="1:41">
      <c r="A9" s="196" t="s">
        <v>168</v>
      </c>
      <c r="B9" s="197">
        <v>0</v>
      </c>
      <c r="C9" s="198">
        <v>4500000</v>
      </c>
      <c r="D9" s="187">
        <f t="shared" si="0"/>
        <v>0</v>
      </c>
      <c r="E9" s="178" t="s">
        <v>169</v>
      </c>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row>
    <row r="10" spans="1:41">
      <c r="A10" s="195" t="s">
        <v>290</v>
      </c>
      <c r="B10" s="199">
        <v>0</v>
      </c>
      <c r="C10" s="200">
        <v>1200000</v>
      </c>
      <c r="D10" s="201">
        <f t="shared" si="0"/>
        <v>0</v>
      </c>
      <c r="E10" s="200"/>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row>
    <row r="11" spans="1:41">
      <c r="A11" s="195" t="s">
        <v>291</v>
      </c>
      <c r="B11" s="203">
        <v>0</v>
      </c>
      <c r="C11" s="200">
        <v>3900000</v>
      </c>
      <c r="D11" s="187">
        <f t="shared" si="0"/>
        <v>0</v>
      </c>
      <c r="E11" s="200" t="s">
        <v>343</v>
      </c>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row>
    <row r="12" spans="1:41">
      <c r="A12" s="195" t="s">
        <v>250</v>
      </c>
      <c r="B12" s="203">
        <v>0</v>
      </c>
      <c r="C12" s="200">
        <v>2200000</v>
      </c>
      <c r="D12" s="187">
        <f t="shared" si="0"/>
        <v>0</v>
      </c>
      <c r="E12" s="200"/>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row>
    <row r="13" spans="1:41">
      <c r="A13" s="195" t="s">
        <v>251</v>
      </c>
      <c r="B13" s="203">
        <v>0</v>
      </c>
      <c r="C13" s="200">
        <v>3900000</v>
      </c>
      <c r="D13" s="187">
        <f t="shared" si="0"/>
        <v>0</v>
      </c>
      <c r="E13" s="200"/>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row>
    <row r="14" spans="1:41">
      <c r="A14" s="195" t="s">
        <v>242</v>
      </c>
      <c r="B14" s="203">
        <v>0</v>
      </c>
      <c r="C14" s="200">
        <v>2490000</v>
      </c>
      <c r="D14" s="187">
        <f t="shared" si="0"/>
        <v>0</v>
      </c>
      <c r="E14" s="200"/>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row>
    <row r="15" spans="1:41">
      <c r="A15" s="195" t="s">
        <v>243</v>
      </c>
      <c r="B15" s="203">
        <v>0</v>
      </c>
      <c r="C15" s="200">
        <v>2490000</v>
      </c>
      <c r="D15" s="187">
        <f t="shared" si="0"/>
        <v>0</v>
      </c>
      <c r="E15" s="200"/>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row>
    <row r="16" spans="1:41">
      <c r="A16" s="195" t="s">
        <v>244</v>
      </c>
      <c r="B16" s="203">
        <v>0</v>
      </c>
      <c r="C16" s="200">
        <v>450000</v>
      </c>
      <c r="D16" s="187">
        <f t="shared" si="0"/>
        <v>0</v>
      </c>
      <c r="E16" s="200"/>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row>
    <row r="17" spans="1:41">
      <c r="A17" s="195" t="s">
        <v>245</v>
      </c>
      <c r="B17" s="203">
        <v>0</v>
      </c>
      <c r="C17" s="200">
        <v>49000</v>
      </c>
      <c r="D17" s="187">
        <f t="shared" si="0"/>
        <v>0</v>
      </c>
      <c r="E17" s="200"/>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row>
    <row r="18" spans="1:41">
      <c r="A18" s="195" t="s">
        <v>246</v>
      </c>
      <c r="B18" s="203">
        <v>0</v>
      </c>
      <c r="C18" s="200">
        <v>380000</v>
      </c>
      <c r="D18" s="187">
        <f t="shared" si="0"/>
        <v>0</v>
      </c>
      <c r="E18" s="200"/>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row>
    <row r="19" spans="1:41">
      <c r="A19" s="195" t="s">
        <v>247</v>
      </c>
      <c r="B19" s="204">
        <v>0</v>
      </c>
      <c r="C19" s="205">
        <v>1990000</v>
      </c>
      <c r="D19" s="187">
        <f t="shared" si="0"/>
        <v>0</v>
      </c>
      <c r="E19" s="200"/>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row>
    <row r="20" spans="1:41">
      <c r="A20" s="195" t="s">
        <v>248</v>
      </c>
      <c r="B20" s="203">
        <v>0</v>
      </c>
      <c r="C20" s="200">
        <v>3900000</v>
      </c>
      <c r="D20" s="187">
        <f t="shared" si="0"/>
        <v>0</v>
      </c>
      <c r="E20" s="200" t="s">
        <v>344</v>
      </c>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row>
    <row r="21" spans="1:41">
      <c r="A21" s="195" t="s">
        <v>249</v>
      </c>
      <c r="B21" s="203">
        <v>0</v>
      </c>
      <c r="C21" s="200">
        <v>1490000</v>
      </c>
      <c r="D21" s="187">
        <f t="shared" si="0"/>
        <v>0</v>
      </c>
      <c r="E21" s="200"/>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row>
    <row r="22" spans="1:41">
      <c r="A22" s="195" t="s">
        <v>252</v>
      </c>
      <c r="B22" s="203">
        <v>0</v>
      </c>
      <c r="C22" s="200">
        <v>600000</v>
      </c>
      <c r="D22" s="187">
        <f t="shared" si="0"/>
        <v>0</v>
      </c>
      <c r="E22" s="200"/>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row>
    <row r="23" spans="1:41">
      <c r="A23" s="195" t="s">
        <v>253</v>
      </c>
      <c r="B23" s="203">
        <v>0</v>
      </c>
      <c r="C23" s="200">
        <v>880000</v>
      </c>
      <c r="D23" s="187">
        <f t="shared" si="0"/>
        <v>0</v>
      </c>
      <c r="E23" s="200"/>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row>
    <row r="24" spans="1:41">
      <c r="A24" s="195" t="s">
        <v>254</v>
      </c>
      <c r="B24" s="203">
        <v>0</v>
      </c>
      <c r="C24" s="200">
        <v>7900</v>
      </c>
      <c r="D24" s="187">
        <f t="shared" si="0"/>
        <v>0</v>
      </c>
      <c r="E24" s="200"/>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row>
    <row r="25" spans="1:41">
      <c r="A25" s="195" t="s">
        <v>255</v>
      </c>
      <c r="B25" s="203">
        <v>0</v>
      </c>
      <c r="C25" s="200">
        <v>15900</v>
      </c>
      <c r="D25" s="187">
        <f t="shared" si="0"/>
        <v>0</v>
      </c>
      <c r="E25" s="200"/>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row>
    <row r="26" spans="1:41">
      <c r="A26" s="195" t="s">
        <v>256</v>
      </c>
      <c r="B26" s="203">
        <v>0</v>
      </c>
      <c r="C26" s="200">
        <v>120000</v>
      </c>
      <c r="D26" s="187">
        <f t="shared" si="0"/>
        <v>0</v>
      </c>
      <c r="E26" s="200"/>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row>
    <row r="27" spans="1:41">
      <c r="A27" s="195" t="s">
        <v>257</v>
      </c>
      <c r="B27" s="203">
        <v>0</v>
      </c>
      <c r="C27" s="200">
        <v>790000</v>
      </c>
      <c r="D27" s="187">
        <f t="shared" si="0"/>
        <v>0</v>
      </c>
      <c r="E27" s="200"/>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row>
    <row r="28" spans="1:41">
      <c r="A28" s="195" t="s">
        <v>258</v>
      </c>
      <c r="B28" s="203">
        <v>0</v>
      </c>
      <c r="C28" s="200">
        <v>990000</v>
      </c>
      <c r="D28" s="187">
        <f t="shared" si="0"/>
        <v>0</v>
      </c>
      <c r="E28" s="200"/>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row>
    <row r="29" spans="1:41">
      <c r="A29" s="195" t="s">
        <v>259</v>
      </c>
      <c r="B29" s="203">
        <v>0</v>
      </c>
      <c r="C29" s="200">
        <v>1900000</v>
      </c>
      <c r="D29" s="187">
        <f t="shared" si="0"/>
        <v>0</v>
      </c>
      <c r="E29" s="200"/>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row>
    <row r="30" spans="1:41">
      <c r="A30" s="195" t="s">
        <v>260</v>
      </c>
      <c r="B30" s="203">
        <v>0</v>
      </c>
      <c r="C30" s="200">
        <v>2400000</v>
      </c>
      <c r="D30" s="187">
        <f t="shared" si="0"/>
        <v>0</v>
      </c>
      <c r="E30" s="200"/>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row>
    <row r="31" spans="1:41" ht="18">
      <c r="A31" s="206" t="s">
        <v>261</v>
      </c>
      <c r="B31" s="207"/>
      <c r="C31" s="207"/>
      <c r="D31" s="187">
        <f t="shared" si="0"/>
        <v>0</v>
      </c>
      <c r="E31" s="20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row>
    <row r="32" spans="1:41">
      <c r="A32" s="178" t="s">
        <v>262</v>
      </c>
      <c r="B32" s="209">
        <v>0</v>
      </c>
      <c r="C32" s="210">
        <v>1600000</v>
      </c>
      <c r="D32" s="187">
        <f t="shared" si="0"/>
        <v>0</v>
      </c>
      <c r="E32" s="210" t="s">
        <v>345</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row>
    <row r="33" spans="1:41">
      <c r="A33" s="195" t="s">
        <v>263</v>
      </c>
      <c r="B33" s="203">
        <v>0</v>
      </c>
      <c r="C33" s="200">
        <v>1150000</v>
      </c>
      <c r="D33" s="187">
        <f t="shared" si="0"/>
        <v>0</v>
      </c>
      <c r="E33" s="210" t="s">
        <v>346</v>
      </c>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row>
    <row r="34" spans="1:41">
      <c r="A34" s="195" t="s">
        <v>264</v>
      </c>
      <c r="B34" s="203">
        <v>0</v>
      </c>
      <c r="C34" s="200">
        <v>885000</v>
      </c>
      <c r="D34" s="187">
        <f t="shared" si="0"/>
        <v>0</v>
      </c>
      <c r="E34" s="210" t="s">
        <v>346</v>
      </c>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row>
    <row r="35" spans="1:41">
      <c r="A35" s="178" t="s">
        <v>265</v>
      </c>
      <c r="B35" s="209">
        <v>0</v>
      </c>
      <c r="C35" s="210">
        <v>750000</v>
      </c>
      <c r="D35" s="187">
        <f t="shared" si="0"/>
        <v>0</v>
      </c>
      <c r="E35" s="200" t="s">
        <v>346</v>
      </c>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row>
    <row r="36" spans="1:41">
      <c r="A36" s="178" t="s">
        <v>266</v>
      </c>
      <c r="B36" s="209">
        <v>0</v>
      </c>
      <c r="C36" s="210">
        <v>2000000</v>
      </c>
      <c r="D36" s="187">
        <f t="shared" si="0"/>
        <v>0</v>
      </c>
      <c r="E36" s="200" t="s">
        <v>346</v>
      </c>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row>
    <row r="37" spans="1:41">
      <c r="A37" s="178" t="s">
        <v>267</v>
      </c>
      <c r="B37" s="209">
        <v>0</v>
      </c>
      <c r="C37" s="210">
        <v>3400000</v>
      </c>
      <c r="D37" s="187">
        <f t="shared" si="0"/>
        <v>0</v>
      </c>
      <c r="E37" s="200" t="s">
        <v>346</v>
      </c>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row>
    <row r="38" spans="1:41">
      <c r="A38" s="178" t="s">
        <v>268</v>
      </c>
      <c r="B38" s="209">
        <v>0</v>
      </c>
      <c r="C38" s="210">
        <v>18000000</v>
      </c>
      <c r="D38" s="187">
        <f t="shared" si="0"/>
        <v>0</v>
      </c>
      <c r="E38" s="210" t="s">
        <v>347</v>
      </c>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row>
    <row r="39" spans="1:41">
      <c r="A39" s="178" t="s">
        <v>269</v>
      </c>
      <c r="B39" s="209">
        <v>0</v>
      </c>
      <c r="C39" s="210">
        <v>18000000</v>
      </c>
      <c r="D39" s="187">
        <f t="shared" si="0"/>
        <v>0</v>
      </c>
      <c r="E39" s="210" t="s">
        <v>347</v>
      </c>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row>
    <row r="40" spans="1:41">
      <c r="A40" s="178" t="s">
        <v>270</v>
      </c>
      <c r="B40" s="209">
        <v>0</v>
      </c>
      <c r="C40" s="210">
        <v>18000000</v>
      </c>
      <c r="D40" s="187">
        <f t="shared" si="0"/>
        <v>0</v>
      </c>
      <c r="E40" s="210" t="s">
        <v>347</v>
      </c>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row>
    <row r="41" spans="1:41">
      <c r="A41" s="178" t="s">
        <v>271</v>
      </c>
      <c r="B41" s="209">
        <v>0</v>
      </c>
      <c r="C41" s="210">
        <v>18000000</v>
      </c>
      <c r="D41" s="187">
        <f t="shared" si="0"/>
        <v>0</v>
      </c>
      <c r="E41" s="210" t="s">
        <v>347</v>
      </c>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row>
    <row r="42" spans="1:41">
      <c r="A42" s="178" t="s">
        <v>272</v>
      </c>
      <c r="B42" s="209">
        <v>0</v>
      </c>
      <c r="C42" s="210">
        <v>9900000</v>
      </c>
      <c r="D42" s="187">
        <f t="shared" si="0"/>
        <v>0</v>
      </c>
      <c r="E42" s="210" t="s">
        <v>348</v>
      </c>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row>
    <row r="43" spans="1:41" ht="18">
      <c r="A43" s="211" t="s">
        <v>273</v>
      </c>
      <c r="B43" s="212"/>
      <c r="C43" s="213"/>
      <c r="D43" s="214">
        <f>SUM(D3:D42)</f>
        <v>0</v>
      </c>
      <c r="E43" s="215" t="s">
        <v>274</v>
      </c>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row>
  </sheetData>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14DD5-F3B9-BC45-B19A-730250E982A7}">
  <dimension ref="A1:I84"/>
  <sheetViews>
    <sheetView showGridLines="0" workbookViewId="0">
      <selection activeCell="C3" sqref="C3:I32"/>
    </sheetView>
  </sheetViews>
  <sheetFormatPr baseColWidth="10" defaultRowHeight="16"/>
  <cols>
    <col min="1" max="1" width="63.6640625" style="396" customWidth="1"/>
    <col min="2" max="2" width="5.83203125" style="396" customWidth="1"/>
    <col min="3" max="16384" width="10.83203125" style="396"/>
  </cols>
  <sheetData>
    <row r="1" spans="1:9" ht="72">
      <c r="A1" s="395" t="s">
        <v>387</v>
      </c>
      <c r="B1" s="395"/>
    </row>
    <row r="3" spans="1:9" ht="49" customHeight="1">
      <c r="C3" s="397" t="s">
        <v>388</v>
      </c>
      <c r="D3" s="397"/>
      <c r="E3" s="397"/>
      <c r="F3" s="397"/>
      <c r="G3" s="397"/>
      <c r="H3" s="397"/>
      <c r="I3" s="397"/>
    </row>
    <row r="4" spans="1:9" ht="26" customHeight="1">
      <c r="C4" s="397"/>
      <c r="D4" s="397"/>
      <c r="E4" s="397"/>
      <c r="F4" s="397"/>
      <c r="G4" s="397"/>
      <c r="H4" s="397"/>
      <c r="I4" s="397"/>
    </row>
    <row r="5" spans="1:9" ht="19" customHeight="1">
      <c r="C5" s="397"/>
      <c r="D5" s="397"/>
      <c r="E5" s="397"/>
      <c r="F5" s="397"/>
      <c r="G5" s="397"/>
      <c r="H5" s="397"/>
      <c r="I5" s="397"/>
    </row>
    <row r="6" spans="1:9" ht="19" customHeight="1">
      <c r="C6" s="397"/>
      <c r="D6" s="397"/>
      <c r="E6" s="397"/>
      <c r="F6" s="397"/>
      <c r="G6" s="397"/>
      <c r="H6" s="397"/>
      <c r="I6" s="397"/>
    </row>
    <row r="7" spans="1:9" ht="19" customHeight="1">
      <c r="C7" s="397"/>
      <c r="D7" s="397"/>
      <c r="E7" s="397"/>
      <c r="F7" s="397"/>
      <c r="G7" s="397"/>
      <c r="H7" s="397"/>
      <c r="I7" s="397"/>
    </row>
    <row r="8" spans="1:9" ht="19" customHeight="1">
      <c r="C8" s="397"/>
      <c r="D8" s="397"/>
      <c r="E8" s="397"/>
      <c r="F8" s="397"/>
      <c r="G8" s="397"/>
      <c r="H8" s="397"/>
      <c r="I8" s="397"/>
    </row>
    <row r="9" spans="1:9" ht="19" customHeight="1">
      <c r="C9" s="397"/>
      <c r="D9" s="397"/>
      <c r="E9" s="397"/>
      <c r="F9" s="397"/>
      <c r="G9" s="397"/>
      <c r="H9" s="397"/>
      <c r="I9" s="397"/>
    </row>
    <row r="10" spans="1:9" ht="19" customHeight="1">
      <c r="C10" s="397"/>
      <c r="D10" s="397"/>
      <c r="E10" s="397"/>
      <c r="F10" s="397"/>
      <c r="G10" s="397"/>
      <c r="H10" s="397"/>
      <c r="I10" s="397"/>
    </row>
    <row r="11" spans="1:9" ht="19" customHeight="1">
      <c r="C11" s="397"/>
      <c r="D11" s="397"/>
      <c r="E11" s="397"/>
      <c r="F11" s="397"/>
      <c r="G11" s="397"/>
      <c r="H11" s="397"/>
      <c r="I11" s="397"/>
    </row>
    <row r="12" spans="1:9" ht="19" customHeight="1">
      <c r="C12" s="397"/>
      <c r="D12" s="397"/>
      <c r="E12" s="397"/>
      <c r="F12" s="397"/>
      <c r="G12" s="397"/>
      <c r="H12" s="397"/>
      <c r="I12" s="397"/>
    </row>
    <row r="13" spans="1:9">
      <c r="C13" s="397"/>
      <c r="D13" s="397"/>
      <c r="E13" s="397"/>
      <c r="F13" s="397"/>
      <c r="G13" s="397"/>
      <c r="H13" s="397"/>
      <c r="I13" s="397"/>
    </row>
    <row r="14" spans="1:9">
      <c r="C14" s="397"/>
      <c r="D14" s="397"/>
      <c r="E14" s="397"/>
      <c r="F14" s="397"/>
      <c r="G14" s="397"/>
      <c r="H14" s="397"/>
      <c r="I14" s="397"/>
    </row>
    <row r="15" spans="1:9">
      <c r="C15" s="397"/>
      <c r="D15" s="397"/>
      <c r="E15" s="397"/>
      <c r="F15" s="397"/>
      <c r="G15" s="397"/>
      <c r="H15" s="397"/>
      <c r="I15" s="397"/>
    </row>
    <row r="16" spans="1:9">
      <c r="C16" s="397"/>
      <c r="D16" s="397"/>
      <c r="E16" s="397"/>
      <c r="F16" s="397"/>
      <c r="G16" s="397"/>
      <c r="H16" s="397"/>
      <c r="I16" s="397"/>
    </row>
    <row r="17" spans="3:9">
      <c r="C17" s="397"/>
      <c r="D17" s="397"/>
      <c r="E17" s="397"/>
      <c r="F17" s="397"/>
      <c r="G17" s="397"/>
      <c r="H17" s="397"/>
      <c r="I17" s="397"/>
    </row>
    <row r="18" spans="3:9">
      <c r="C18" s="397"/>
      <c r="D18" s="397"/>
      <c r="E18" s="397"/>
      <c r="F18" s="397"/>
      <c r="G18" s="397"/>
      <c r="H18" s="397"/>
      <c r="I18" s="397"/>
    </row>
    <row r="19" spans="3:9">
      <c r="C19" s="397"/>
      <c r="D19" s="397"/>
      <c r="E19" s="397"/>
      <c r="F19" s="397"/>
      <c r="G19" s="397"/>
      <c r="H19" s="397"/>
      <c r="I19" s="397"/>
    </row>
    <row r="20" spans="3:9">
      <c r="C20" s="397"/>
      <c r="D20" s="397"/>
      <c r="E20" s="397"/>
      <c r="F20" s="397"/>
      <c r="G20" s="397"/>
      <c r="H20" s="397"/>
      <c r="I20" s="397"/>
    </row>
    <row r="21" spans="3:9">
      <c r="C21" s="397"/>
      <c r="D21" s="397"/>
      <c r="E21" s="397"/>
      <c r="F21" s="397"/>
      <c r="G21" s="397"/>
      <c r="H21" s="397"/>
      <c r="I21" s="397"/>
    </row>
    <row r="22" spans="3:9">
      <c r="C22" s="397"/>
      <c r="D22" s="397"/>
      <c r="E22" s="397"/>
      <c r="F22" s="397"/>
      <c r="G22" s="397"/>
      <c r="H22" s="397"/>
      <c r="I22" s="397"/>
    </row>
    <row r="23" spans="3:9">
      <c r="C23" s="397"/>
      <c r="D23" s="397"/>
      <c r="E23" s="397"/>
      <c r="F23" s="397"/>
      <c r="G23" s="397"/>
      <c r="H23" s="397"/>
      <c r="I23" s="397"/>
    </row>
    <row r="24" spans="3:9">
      <c r="C24" s="397"/>
      <c r="D24" s="397"/>
      <c r="E24" s="397"/>
      <c r="F24" s="397"/>
      <c r="G24" s="397"/>
      <c r="H24" s="397"/>
      <c r="I24" s="397"/>
    </row>
    <row r="25" spans="3:9">
      <c r="C25" s="397"/>
      <c r="D25" s="397"/>
      <c r="E25" s="397"/>
      <c r="F25" s="397"/>
      <c r="G25" s="397"/>
      <c r="H25" s="397"/>
      <c r="I25" s="397"/>
    </row>
    <row r="26" spans="3:9">
      <c r="C26" s="397"/>
      <c r="D26" s="397"/>
      <c r="E26" s="397"/>
      <c r="F26" s="397"/>
      <c r="G26" s="397"/>
      <c r="H26" s="397"/>
      <c r="I26" s="397"/>
    </row>
    <row r="27" spans="3:9">
      <c r="C27" s="397"/>
      <c r="D27" s="397"/>
      <c r="E27" s="397"/>
      <c r="F27" s="397"/>
      <c r="G27" s="397"/>
      <c r="H27" s="397"/>
      <c r="I27" s="397"/>
    </row>
    <row r="28" spans="3:9">
      <c r="C28" s="397"/>
      <c r="D28" s="397"/>
      <c r="E28" s="397"/>
      <c r="F28" s="397"/>
      <c r="G28" s="397"/>
      <c r="H28" s="397"/>
      <c r="I28" s="397"/>
    </row>
    <row r="29" spans="3:9">
      <c r="C29" s="397"/>
      <c r="D29" s="397"/>
      <c r="E29" s="397"/>
      <c r="F29" s="397"/>
      <c r="G29" s="397"/>
      <c r="H29" s="397"/>
      <c r="I29" s="397"/>
    </row>
    <row r="30" spans="3:9">
      <c r="C30" s="397"/>
      <c r="D30" s="397"/>
      <c r="E30" s="397"/>
      <c r="F30" s="397"/>
      <c r="G30" s="397"/>
      <c r="H30" s="397"/>
      <c r="I30" s="397"/>
    </row>
    <row r="31" spans="3:9">
      <c r="C31" s="397"/>
      <c r="D31" s="397"/>
      <c r="E31" s="397"/>
      <c r="F31" s="397"/>
      <c r="G31" s="397"/>
      <c r="H31" s="397"/>
      <c r="I31" s="397"/>
    </row>
    <row r="32" spans="3:9">
      <c r="C32" s="397"/>
      <c r="D32" s="397"/>
      <c r="E32" s="397"/>
      <c r="F32" s="397"/>
      <c r="G32" s="397"/>
      <c r="H32" s="397"/>
      <c r="I32" s="397"/>
    </row>
    <row r="34" spans="1:2" ht="37">
      <c r="A34" s="398" t="s">
        <v>389</v>
      </c>
      <c r="B34" s="399"/>
    </row>
    <row r="35" spans="1:2" ht="25">
      <c r="A35" s="398"/>
      <c r="B35" s="400"/>
    </row>
    <row r="36" spans="1:2" ht="18">
      <c r="A36" s="398"/>
      <c r="B36" s="401"/>
    </row>
    <row r="37" spans="1:2" ht="18">
      <c r="A37" s="398"/>
      <c r="B37" s="401"/>
    </row>
    <row r="38" spans="1:2" ht="18">
      <c r="A38" s="398"/>
      <c r="B38" s="401"/>
    </row>
    <row r="39" spans="1:2" ht="18">
      <c r="A39" s="398"/>
      <c r="B39" s="401"/>
    </row>
    <row r="40" spans="1:2" ht="18">
      <c r="A40" s="398"/>
      <c r="B40" s="401"/>
    </row>
    <row r="41" spans="1:2" ht="18">
      <c r="A41" s="398"/>
      <c r="B41" s="401"/>
    </row>
    <row r="42" spans="1:2" ht="18">
      <c r="A42" s="398"/>
      <c r="B42" s="401"/>
    </row>
    <row r="43" spans="1:2" ht="18">
      <c r="A43" s="398"/>
      <c r="B43" s="401"/>
    </row>
    <row r="44" spans="1:2" ht="18">
      <c r="A44" s="398"/>
      <c r="B44" s="401"/>
    </row>
    <row r="45" spans="1:2">
      <c r="A45" s="398"/>
      <c r="B45" s="402"/>
    </row>
    <row r="46" spans="1:2">
      <c r="A46" s="398"/>
    </row>
    <row r="47" spans="1:2">
      <c r="A47" s="398"/>
    </row>
    <row r="48" spans="1:2">
      <c r="A48" s="398"/>
    </row>
    <row r="49" spans="1:1">
      <c r="A49" s="398"/>
    </row>
    <row r="50" spans="1:1">
      <c r="A50" s="398"/>
    </row>
    <row r="51" spans="1:1">
      <c r="A51" s="398"/>
    </row>
    <row r="52" spans="1:1">
      <c r="A52" s="398"/>
    </row>
    <row r="53" spans="1:1">
      <c r="A53" s="398"/>
    </row>
    <row r="54" spans="1:1">
      <c r="A54" s="398"/>
    </row>
    <row r="55" spans="1:1">
      <c r="A55" s="398"/>
    </row>
    <row r="56" spans="1:1">
      <c r="A56" s="398"/>
    </row>
    <row r="57" spans="1:1">
      <c r="A57" s="398"/>
    </row>
    <row r="58" spans="1:1">
      <c r="A58" s="398"/>
    </row>
    <row r="59" spans="1:1">
      <c r="A59" s="398"/>
    </row>
    <row r="60" spans="1:1">
      <c r="A60" s="398"/>
    </row>
    <row r="61" spans="1:1">
      <c r="A61" s="398"/>
    </row>
    <row r="62" spans="1:1">
      <c r="A62" s="398"/>
    </row>
    <row r="63" spans="1:1">
      <c r="A63" s="398"/>
    </row>
    <row r="64" spans="1:1">
      <c r="A64" s="398"/>
    </row>
    <row r="65" spans="1:1">
      <c r="A65" s="398"/>
    </row>
    <row r="66" spans="1:1">
      <c r="A66" s="398"/>
    </row>
    <row r="67" spans="1:1">
      <c r="A67" s="398"/>
    </row>
    <row r="68" spans="1:1">
      <c r="A68" s="398"/>
    </row>
    <row r="69" spans="1:1">
      <c r="A69" s="398"/>
    </row>
    <row r="70" spans="1:1">
      <c r="A70" s="398"/>
    </row>
    <row r="71" spans="1:1">
      <c r="A71" s="398"/>
    </row>
    <row r="72" spans="1:1">
      <c r="A72" s="398"/>
    </row>
    <row r="73" spans="1:1">
      <c r="A73" s="398"/>
    </row>
    <row r="74" spans="1:1">
      <c r="A74" s="398"/>
    </row>
    <row r="75" spans="1:1">
      <c r="A75" s="398"/>
    </row>
    <row r="76" spans="1:1">
      <c r="A76" s="398"/>
    </row>
    <row r="77" spans="1:1">
      <c r="A77" s="398"/>
    </row>
    <row r="78" spans="1:1">
      <c r="A78" s="398"/>
    </row>
    <row r="79" spans="1:1">
      <c r="A79" s="398"/>
    </row>
    <row r="80" spans="1:1">
      <c r="A80" s="398"/>
    </row>
    <row r="81" spans="1:1">
      <c r="A81" s="398"/>
    </row>
    <row r="82" spans="1:1">
      <c r="A82" s="398"/>
    </row>
    <row r="83" spans="1:1">
      <c r="A83" s="398"/>
    </row>
    <row r="84" spans="1:1">
      <c r="A84" s="398"/>
    </row>
  </sheetData>
  <mergeCells count="2">
    <mergeCell ref="C3:I32"/>
    <mergeCell ref="A34:A8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6B5F6-A3C7-074A-B7BC-AE1E47B01118}">
  <dimension ref="A1:G21"/>
  <sheetViews>
    <sheetView showGridLines="0" zoomScaleNormal="100" workbookViewId="0">
      <selection activeCell="C19" sqref="C19"/>
    </sheetView>
  </sheetViews>
  <sheetFormatPr baseColWidth="10" defaultRowHeight="16"/>
  <cols>
    <col min="1" max="1" width="51.83203125" style="76" customWidth="1"/>
    <col min="2" max="2" width="2.5" style="76" bestFit="1" customWidth="1"/>
    <col min="3" max="3" width="13.1640625" style="76" customWidth="1"/>
    <col min="4" max="4" width="18.1640625" style="76" bestFit="1" customWidth="1"/>
    <col min="5" max="5" width="37.33203125" style="76" bestFit="1" customWidth="1"/>
    <col min="6" max="6" width="10.33203125" style="76" hidden="1" customWidth="1"/>
    <col min="7" max="7" width="10.83203125" style="76" hidden="1" customWidth="1"/>
    <col min="8" max="16384" width="10.83203125" style="76"/>
  </cols>
  <sheetData>
    <row r="1" spans="1:5" ht="121" customHeight="1"/>
    <row r="2" spans="1:5" ht="33" customHeight="1">
      <c r="A2" s="116" t="s">
        <v>302</v>
      </c>
      <c r="B2" s="65"/>
      <c r="C2" s="66"/>
      <c r="D2" s="67"/>
      <c r="E2" s="68"/>
    </row>
    <row r="4" spans="1:5">
      <c r="A4" s="6" t="s">
        <v>7</v>
      </c>
      <c r="B4" s="10">
        <v>0</v>
      </c>
      <c r="C4" s="11">
        <v>6900</v>
      </c>
      <c r="D4" s="12">
        <f t="shared" ref="D4:D14" si="0">SUM(B4*C4)</f>
        <v>0</v>
      </c>
      <c r="E4" s="6"/>
    </row>
    <row r="5" spans="1:5">
      <c r="A5" s="6" t="s">
        <v>8</v>
      </c>
      <c r="B5" s="10">
        <v>0</v>
      </c>
      <c r="C5" s="11">
        <v>12900</v>
      </c>
      <c r="D5" s="12">
        <f t="shared" si="0"/>
        <v>0</v>
      </c>
      <c r="E5" s="6"/>
    </row>
    <row r="6" spans="1:5">
      <c r="A6" s="69" t="s">
        <v>9</v>
      </c>
      <c r="B6" s="70">
        <v>0</v>
      </c>
      <c r="C6" s="12">
        <v>7900</v>
      </c>
      <c r="D6" s="12">
        <f t="shared" si="0"/>
        <v>0</v>
      </c>
      <c r="E6" s="71"/>
    </row>
    <row r="7" spans="1:5">
      <c r="A7" s="69" t="s">
        <v>10</v>
      </c>
      <c r="B7" s="70">
        <v>0</v>
      </c>
      <c r="C7" s="12">
        <v>5900</v>
      </c>
      <c r="D7" s="12">
        <f t="shared" si="0"/>
        <v>0</v>
      </c>
      <c r="E7" s="12" t="s">
        <v>11</v>
      </c>
    </row>
    <row r="8" spans="1:5">
      <c r="A8" s="69" t="s">
        <v>12</v>
      </c>
      <c r="B8" s="70">
        <v>0</v>
      </c>
      <c r="C8" s="12">
        <v>9900</v>
      </c>
      <c r="D8" s="12">
        <f t="shared" si="0"/>
        <v>0</v>
      </c>
      <c r="E8" s="12" t="s">
        <v>13</v>
      </c>
    </row>
    <row r="9" spans="1:5">
      <c r="A9" s="69" t="s">
        <v>14</v>
      </c>
      <c r="B9" s="70">
        <v>0</v>
      </c>
      <c r="C9" s="12">
        <v>120000</v>
      </c>
      <c r="D9" s="12">
        <f t="shared" si="0"/>
        <v>0</v>
      </c>
      <c r="E9" s="12"/>
    </row>
    <row r="10" spans="1:5">
      <c r="A10" s="69" t="s">
        <v>335</v>
      </c>
      <c r="B10" s="72">
        <v>1</v>
      </c>
      <c r="C10" s="12">
        <v>240000</v>
      </c>
      <c r="D10" s="40">
        <f t="shared" si="0"/>
        <v>240000</v>
      </c>
      <c r="E10" s="12"/>
    </row>
    <row r="11" spans="1:5">
      <c r="A11" s="6" t="s">
        <v>15</v>
      </c>
      <c r="B11" s="39">
        <v>1</v>
      </c>
      <c r="C11" s="11">
        <v>290000</v>
      </c>
      <c r="D11" s="40">
        <f t="shared" si="0"/>
        <v>290000</v>
      </c>
      <c r="E11" s="6"/>
    </row>
    <row r="12" spans="1:5">
      <c r="A12" s="6" t="s">
        <v>16</v>
      </c>
      <c r="B12" s="10">
        <v>0</v>
      </c>
      <c r="C12" s="11">
        <v>390000</v>
      </c>
      <c r="D12" s="11">
        <f t="shared" si="0"/>
        <v>0</v>
      </c>
      <c r="E12" s="6"/>
    </row>
    <row r="13" spans="1:5">
      <c r="A13" s="6" t="s">
        <v>17</v>
      </c>
      <c r="B13" s="39">
        <v>1</v>
      </c>
      <c r="C13" s="11">
        <v>119900</v>
      </c>
      <c r="D13" s="40">
        <f t="shared" si="0"/>
        <v>119900</v>
      </c>
      <c r="E13" s="6"/>
    </row>
    <row r="14" spans="1:5">
      <c r="A14" s="6" t="s">
        <v>18</v>
      </c>
      <c r="B14" s="10">
        <v>0</v>
      </c>
      <c r="C14" s="11">
        <v>119900</v>
      </c>
      <c r="D14" s="11">
        <f t="shared" si="0"/>
        <v>0</v>
      </c>
      <c r="E14" s="11" t="s">
        <v>373</v>
      </c>
    </row>
    <row r="15" spans="1:5">
      <c r="A15" s="6" t="s">
        <v>19</v>
      </c>
      <c r="B15" s="10">
        <v>0</v>
      </c>
      <c r="C15" s="11">
        <v>139900</v>
      </c>
      <c r="D15" s="11"/>
      <c r="E15" s="11" t="s">
        <v>373</v>
      </c>
    </row>
    <row r="16" spans="1:5">
      <c r="A16" s="69" t="s">
        <v>20</v>
      </c>
      <c r="B16" s="70">
        <v>0</v>
      </c>
      <c r="C16" s="12">
        <v>79000</v>
      </c>
      <c r="D16" s="12">
        <f>SUM(B16*C16)</f>
        <v>0</v>
      </c>
      <c r="E16" s="12"/>
    </row>
    <row r="17" spans="1:5" ht="17">
      <c r="A17" s="69" t="s">
        <v>21</v>
      </c>
      <c r="B17" s="70">
        <v>0</v>
      </c>
      <c r="C17" s="12">
        <v>119900</v>
      </c>
      <c r="D17" s="12">
        <f>SUM(B17*C17)</f>
        <v>0</v>
      </c>
      <c r="E17" s="73" t="s">
        <v>374</v>
      </c>
    </row>
    <row r="18" spans="1:5">
      <c r="A18" s="6" t="s">
        <v>22</v>
      </c>
      <c r="B18" s="10">
        <v>0</v>
      </c>
      <c r="C18" s="11">
        <v>39000</v>
      </c>
      <c r="D18" s="11">
        <f>SUM(B18*C18)</f>
        <v>0</v>
      </c>
      <c r="E18" s="11" t="s">
        <v>23</v>
      </c>
    </row>
    <row r="19" spans="1:5">
      <c r="A19" s="6" t="s">
        <v>24</v>
      </c>
      <c r="B19" s="74">
        <v>0</v>
      </c>
      <c r="C19" s="75">
        <v>18900</v>
      </c>
      <c r="D19" s="11">
        <f>SUM(B19*C19)</f>
        <v>0</v>
      </c>
      <c r="E19" s="75"/>
    </row>
    <row r="21" spans="1:5" ht="20">
      <c r="A21" s="79" t="s">
        <v>352</v>
      </c>
      <c r="B21" s="77"/>
      <c r="C21" s="77"/>
      <c r="D21" s="78">
        <f>SUM(D3:D20)</f>
        <v>649900</v>
      </c>
      <c r="E21" s="77"/>
    </row>
  </sheetData>
  <printOptions headings="1" gridLines="1"/>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7284E-34FB-A640-88FA-51F95F567EBB}">
  <dimension ref="A1:E20"/>
  <sheetViews>
    <sheetView showGridLines="0" workbookViewId="0">
      <selection activeCell="C17" sqref="C17"/>
    </sheetView>
  </sheetViews>
  <sheetFormatPr baseColWidth="10" defaultRowHeight="16"/>
  <cols>
    <col min="1" max="1" width="61.6640625" bestFit="1" customWidth="1"/>
    <col min="2" max="2" width="2.5" bestFit="1" customWidth="1"/>
    <col min="3" max="3" width="13.1640625" bestFit="1" customWidth="1"/>
    <col min="4" max="4" width="18.1640625" bestFit="1" customWidth="1"/>
    <col min="5" max="5" width="40" bestFit="1" customWidth="1"/>
  </cols>
  <sheetData>
    <row r="1" spans="1:5" ht="130" customHeight="1"/>
    <row r="2" spans="1:5" ht="45">
      <c r="A2" s="315" t="s">
        <v>282</v>
      </c>
      <c r="B2" s="80"/>
      <c r="C2" s="81"/>
      <c r="D2" s="82"/>
      <c r="E2" s="68"/>
    </row>
    <row r="4" spans="1:5">
      <c r="A4" s="8" t="s">
        <v>375</v>
      </c>
      <c r="B4" s="83">
        <v>0</v>
      </c>
      <c r="C4" s="11">
        <v>390000</v>
      </c>
      <c r="D4" s="19">
        <f t="shared" ref="D4:D17" si="0">SUM(B4*C4)</f>
        <v>0</v>
      </c>
      <c r="E4" s="6" t="s">
        <v>25</v>
      </c>
    </row>
    <row r="5" spans="1:5">
      <c r="A5" s="8" t="s">
        <v>26</v>
      </c>
      <c r="B5" s="10">
        <v>0</v>
      </c>
      <c r="C5" s="11">
        <v>399000</v>
      </c>
      <c r="D5" s="12">
        <f t="shared" si="0"/>
        <v>0</v>
      </c>
      <c r="E5" s="6"/>
    </row>
    <row r="6" spans="1:5">
      <c r="A6" s="8" t="s">
        <v>27</v>
      </c>
      <c r="B6" s="83">
        <v>0</v>
      </c>
      <c r="C6" s="11">
        <v>350000</v>
      </c>
      <c r="D6" s="19">
        <f t="shared" si="0"/>
        <v>0</v>
      </c>
      <c r="E6" s="6"/>
    </row>
    <row r="7" spans="1:5">
      <c r="A7" s="8" t="s">
        <v>28</v>
      </c>
      <c r="B7" s="10">
        <v>0</v>
      </c>
      <c r="C7" s="11">
        <v>450000</v>
      </c>
      <c r="D7" s="12">
        <f t="shared" si="0"/>
        <v>0</v>
      </c>
      <c r="E7" s="6"/>
    </row>
    <row r="8" spans="1:5">
      <c r="A8" s="8" t="s">
        <v>29</v>
      </c>
      <c r="B8" s="10">
        <v>0</v>
      </c>
      <c r="C8" s="11">
        <v>250000</v>
      </c>
      <c r="D8" s="12">
        <f t="shared" si="0"/>
        <v>0</v>
      </c>
      <c r="E8" s="6"/>
    </row>
    <row r="9" spans="1:5">
      <c r="A9" s="69" t="s">
        <v>283</v>
      </c>
      <c r="B9" s="70">
        <v>0</v>
      </c>
      <c r="C9" s="12">
        <v>590000</v>
      </c>
      <c r="D9" s="12">
        <f t="shared" si="0"/>
        <v>0</v>
      </c>
      <c r="E9" s="6" t="s">
        <v>30</v>
      </c>
    </row>
    <row r="10" spans="1:5">
      <c r="A10" s="8" t="s">
        <v>31</v>
      </c>
      <c r="B10" s="10">
        <v>0</v>
      </c>
      <c r="C10" s="11">
        <v>90000</v>
      </c>
      <c r="D10" s="12">
        <f t="shared" si="0"/>
        <v>0</v>
      </c>
      <c r="E10" s="6"/>
    </row>
    <row r="11" spans="1:5">
      <c r="A11" s="8" t="s">
        <v>32</v>
      </c>
      <c r="B11" s="10">
        <v>0</v>
      </c>
      <c r="C11" s="11">
        <v>49000</v>
      </c>
      <c r="D11" s="12">
        <f t="shared" si="0"/>
        <v>0</v>
      </c>
      <c r="E11" s="6"/>
    </row>
    <row r="12" spans="1:5">
      <c r="A12" s="8" t="s">
        <v>33</v>
      </c>
      <c r="B12" s="10">
        <v>0</v>
      </c>
      <c r="C12" s="11">
        <v>12900</v>
      </c>
      <c r="D12" s="12">
        <f t="shared" si="0"/>
        <v>0</v>
      </c>
      <c r="E12" s="6"/>
    </row>
    <row r="13" spans="1:5">
      <c r="A13" s="69" t="s">
        <v>34</v>
      </c>
      <c r="B13" s="70">
        <v>0</v>
      </c>
      <c r="C13" s="12">
        <v>240000</v>
      </c>
      <c r="D13" s="12">
        <f t="shared" si="0"/>
        <v>0</v>
      </c>
      <c r="E13" s="84" t="s">
        <v>336</v>
      </c>
    </row>
    <row r="14" spans="1:5">
      <c r="A14" s="69" t="s">
        <v>35</v>
      </c>
      <c r="B14" s="70">
        <v>0</v>
      </c>
      <c r="C14" s="12">
        <v>450000</v>
      </c>
      <c r="D14" s="12">
        <f t="shared" si="0"/>
        <v>0</v>
      </c>
      <c r="E14" s="84"/>
    </row>
    <row r="15" spans="1:5">
      <c r="A15" s="69" t="s">
        <v>36</v>
      </c>
      <c r="B15" s="70">
        <v>0</v>
      </c>
      <c r="C15" s="12">
        <v>249000</v>
      </c>
      <c r="D15" s="12">
        <f t="shared" si="0"/>
        <v>0</v>
      </c>
      <c r="E15" s="84"/>
    </row>
    <row r="16" spans="1:5">
      <c r="A16" s="85" t="s">
        <v>331</v>
      </c>
      <c r="B16" s="86">
        <v>0</v>
      </c>
      <c r="C16" s="87">
        <v>18900</v>
      </c>
      <c r="D16" s="12">
        <f t="shared" si="0"/>
        <v>0</v>
      </c>
      <c r="E16" s="84"/>
    </row>
    <row r="17" spans="1:5">
      <c r="A17" s="69" t="s">
        <v>37</v>
      </c>
      <c r="B17" s="70">
        <v>0</v>
      </c>
      <c r="C17" s="12">
        <v>8900</v>
      </c>
      <c r="D17" s="12">
        <f t="shared" si="0"/>
        <v>0</v>
      </c>
      <c r="E17" s="12" t="s">
        <v>38</v>
      </c>
    </row>
    <row r="20" spans="1:5" s="76" customFormat="1" ht="20">
      <c r="A20" s="79" t="s">
        <v>352</v>
      </c>
      <c r="B20" s="77"/>
      <c r="C20" s="77"/>
      <c r="D20" s="78">
        <f>SUM(D2:D19)</f>
        <v>0</v>
      </c>
      <c r="E20" s="77"/>
    </row>
  </sheetData>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DA77D-314D-384D-B463-729B97C511DD}">
  <dimension ref="A1:AV17"/>
  <sheetViews>
    <sheetView showGridLines="0" workbookViewId="0">
      <selection activeCell="C15" sqref="C15"/>
    </sheetView>
  </sheetViews>
  <sheetFormatPr baseColWidth="10" defaultRowHeight="16"/>
  <cols>
    <col min="1" max="1" width="63" style="89" bestFit="1" customWidth="1"/>
    <col min="2" max="2" width="2.5" style="89" bestFit="1" customWidth="1"/>
    <col min="3" max="3" width="13.1640625" style="89" bestFit="1" customWidth="1"/>
    <col min="4" max="4" width="18.5" style="89" customWidth="1"/>
    <col min="5" max="5" width="33.6640625" style="89" bestFit="1" customWidth="1"/>
    <col min="6" max="16384" width="10.83203125" style="89"/>
  </cols>
  <sheetData>
    <row r="1" spans="1:48" ht="128" customHeight="1"/>
    <row r="3" spans="1:48" ht="45">
      <c r="A3" s="316" t="s">
        <v>39</v>
      </c>
      <c r="B3" s="90"/>
      <c r="C3" s="91"/>
      <c r="D3" s="92"/>
      <c r="E3" s="93"/>
    </row>
    <row r="5" spans="1:48" s="98" customFormat="1">
      <c r="A5" s="94" t="s">
        <v>40</v>
      </c>
      <c r="B5" s="95">
        <v>0</v>
      </c>
      <c r="C5" s="96">
        <v>350000</v>
      </c>
      <c r="D5" s="97">
        <f t="shared" ref="D5:D15" si="0">SUM(B5*C5)</f>
        <v>0</v>
      </c>
      <c r="F5" s="94"/>
      <c r="G5" s="94"/>
      <c r="H5" s="94"/>
      <c r="I5" s="94"/>
      <c r="J5" s="94"/>
      <c r="K5" s="94"/>
      <c r="L5" s="94"/>
      <c r="M5" s="94"/>
      <c r="N5" s="94"/>
      <c r="O5" s="94"/>
      <c r="P5" s="94"/>
      <c r="Q5" s="94"/>
      <c r="R5" s="94"/>
      <c r="S5" s="94"/>
      <c r="T5" s="94"/>
    </row>
    <row r="6" spans="1:48" s="98" customFormat="1">
      <c r="A6" s="94" t="s">
        <v>41</v>
      </c>
      <c r="B6" s="99">
        <v>1</v>
      </c>
      <c r="C6" s="96">
        <v>129900</v>
      </c>
      <c r="D6" s="100">
        <f t="shared" si="0"/>
        <v>129900</v>
      </c>
      <c r="F6" s="94"/>
      <c r="G6" s="94"/>
      <c r="H6" s="94"/>
      <c r="I6" s="94"/>
      <c r="J6" s="94"/>
      <c r="K6" s="94"/>
      <c r="L6" s="94"/>
      <c r="M6" s="94"/>
      <c r="N6" s="94"/>
      <c r="O6" s="94"/>
      <c r="P6" s="94"/>
      <c r="Q6" s="94"/>
      <c r="R6" s="94"/>
      <c r="S6" s="94"/>
      <c r="T6" s="94"/>
    </row>
    <row r="7" spans="1:48" s="98" customFormat="1">
      <c r="A7" s="94" t="s">
        <v>42</v>
      </c>
      <c r="B7" s="95">
        <v>0</v>
      </c>
      <c r="C7" s="96">
        <v>89900</v>
      </c>
      <c r="D7" s="97">
        <f t="shared" si="0"/>
        <v>0</v>
      </c>
      <c r="F7" s="94"/>
      <c r="G7" s="94"/>
      <c r="H7" s="94"/>
      <c r="I7" s="94"/>
      <c r="J7" s="94"/>
    </row>
    <row r="8" spans="1:48" s="98" customFormat="1">
      <c r="A8" s="101" t="s">
        <v>43</v>
      </c>
      <c r="B8" s="102">
        <v>0</v>
      </c>
      <c r="C8" s="97">
        <v>49900</v>
      </c>
      <c r="D8" s="97">
        <f t="shared" si="0"/>
        <v>0</v>
      </c>
      <c r="E8" s="103"/>
      <c r="F8" s="94"/>
      <c r="G8" s="94"/>
      <c r="H8" s="94"/>
      <c r="I8" s="94"/>
      <c r="J8" s="94"/>
    </row>
    <row r="9" spans="1:48" s="98" customFormat="1">
      <c r="A9" s="101" t="s">
        <v>44</v>
      </c>
      <c r="B9" s="102">
        <v>0</v>
      </c>
      <c r="C9" s="97">
        <v>49900</v>
      </c>
      <c r="D9" s="97">
        <f t="shared" si="0"/>
        <v>0</v>
      </c>
      <c r="E9" s="103"/>
      <c r="F9" s="94"/>
      <c r="G9" s="94"/>
      <c r="H9" s="94"/>
      <c r="I9" s="94"/>
      <c r="J9" s="94"/>
      <c r="K9" s="94"/>
      <c r="L9" s="94"/>
      <c r="M9" s="94"/>
      <c r="N9" s="94"/>
      <c r="O9" s="94"/>
      <c r="P9" s="94"/>
      <c r="Q9" s="94"/>
      <c r="R9" s="94"/>
      <c r="S9" s="94"/>
      <c r="T9" s="94"/>
    </row>
    <row r="10" spans="1:48" s="107" customFormat="1">
      <c r="A10" s="101" t="s">
        <v>45</v>
      </c>
      <c r="B10" s="102">
        <v>0</v>
      </c>
      <c r="C10" s="97">
        <v>18900</v>
      </c>
      <c r="D10" s="97">
        <f t="shared" si="0"/>
        <v>0</v>
      </c>
      <c r="E10" s="103"/>
      <c r="F10" s="104"/>
      <c r="G10" s="104"/>
      <c r="H10" s="104"/>
      <c r="I10" s="104"/>
      <c r="J10" s="104"/>
      <c r="K10" s="105"/>
      <c r="L10" s="105"/>
      <c r="M10" s="105"/>
      <c r="N10" s="105"/>
      <c r="O10" s="105"/>
      <c r="P10" s="105"/>
      <c r="Q10" s="105"/>
      <c r="R10" s="105"/>
      <c r="S10" s="105"/>
      <c r="T10" s="105"/>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row>
    <row r="11" spans="1:48" s="98" customFormat="1">
      <c r="A11" s="101" t="s">
        <v>46</v>
      </c>
      <c r="B11" s="102">
        <v>0</v>
      </c>
      <c r="C11" s="97">
        <v>300000</v>
      </c>
      <c r="D11" s="97">
        <f t="shared" si="0"/>
        <v>0</v>
      </c>
      <c r="E11" s="103"/>
      <c r="F11" s="94"/>
      <c r="G11" s="94"/>
      <c r="H11" s="94"/>
      <c r="I11" s="94"/>
      <c r="J11" s="94"/>
      <c r="K11" s="94"/>
      <c r="L11" s="94"/>
      <c r="M11" s="94"/>
      <c r="N11" s="94"/>
      <c r="O11" s="94"/>
      <c r="P11" s="94"/>
      <c r="Q11" s="94"/>
      <c r="R11" s="94"/>
      <c r="S11" s="94"/>
      <c r="T11" s="94"/>
    </row>
    <row r="12" spans="1:48" s="98" customFormat="1">
      <c r="A12" s="101" t="s">
        <v>47</v>
      </c>
      <c r="B12" s="108">
        <v>0</v>
      </c>
      <c r="C12" s="97">
        <v>159000</v>
      </c>
      <c r="D12" s="97">
        <f t="shared" si="0"/>
        <v>0</v>
      </c>
      <c r="E12" s="103"/>
      <c r="F12" s="94"/>
      <c r="G12" s="94"/>
      <c r="H12" s="94"/>
      <c r="I12" s="94"/>
      <c r="J12" s="94"/>
      <c r="K12" s="94"/>
      <c r="L12" s="94"/>
      <c r="M12" s="94"/>
      <c r="N12" s="94"/>
      <c r="O12" s="94"/>
      <c r="P12" s="94"/>
      <c r="Q12" s="94"/>
      <c r="R12" s="94"/>
      <c r="S12" s="94"/>
      <c r="T12" s="94"/>
    </row>
    <row r="13" spans="1:48" s="98" customFormat="1">
      <c r="A13" s="94" t="s">
        <v>48</v>
      </c>
      <c r="B13" s="109">
        <v>0</v>
      </c>
      <c r="C13" s="110">
        <v>149000</v>
      </c>
      <c r="D13" s="110">
        <f t="shared" si="0"/>
        <v>0</v>
      </c>
      <c r="E13" s="94"/>
      <c r="F13" s="94"/>
      <c r="G13" s="94"/>
      <c r="H13" s="94"/>
      <c r="I13" s="94"/>
      <c r="J13" s="94"/>
      <c r="K13" s="94"/>
      <c r="L13" s="94"/>
      <c r="M13" s="94"/>
      <c r="N13" s="94"/>
      <c r="O13" s="94"/>
      <c r="P13" s="94"/>
      <c r="Q13" s="94"/>
      <c r="R13" s="94"/>
      <c r="S13" s="94"/>
      <c r="T13" s="94"/>
    </row>
    <row r="14" spans="1:48" s="98" customFormat="1">
      <c r="A14" s="101" t="s">
        <v>49</v>
      </c>
      <c r="B14" s="102">
        <v>0</v>
      </c>
      <c r="C14" s="97">
        <v>249000</v>
      </c>
      <c r="D14" s="97">
        <f t="shared" si="0"/>
        <v>0</v>
      </c>
      <c r="E14" s="103" t="s">
        <v>50</v>
      </c>
      <c r="F14" s="94"/>
      <c r="G14" s="94"/>
      <c r="H14" s="94"/>
      <c r="I14" s="94"/>
      <c r="J14" s="94"/>
      <c r="K14" s="94"/>
      <c r="L14" s="94"/>
      <c r="M14" s="94"/>
      <c r="N14" s="94"/>
      <c r="O14" s="94"/>
      <c r="P14" s="94"/>
      <c r="Q14" s="94"/>
      <c r="R14" s="94"/>
      <c r="S14" s="94"/>
      <c r="T14" s="94"/>
    </row>
    <row r="15" spans="1:48" s="98" customFormat="1">
      <c r="A15" s="101" t="s">
        <v>51</v>
      </c>
      <c r="B15" s="102">
        <v>0</v>
      </c>
      <c r="C15" s="97">
        <v>90000</v>
      </c>
      <c r="D15" s="97">
        <f t="shared" si="0"/>
        <v>0</v>
      </c>
      <c r="E15" s="103"/>
      <c r="F15" s="94"/>
      <c r="G15" s="94"/>
      <c r="H15" s="94"/>
      <c r="I15" s="94"/>
      <c r="J15" s="94"/>
      <c r="K15" s="94"/>
      <c r="L15" s="94"/>
      <c r="M15" s="94"/>
      <c r="N15" s="94"/>
      <c r="O15" s="94"/>
      <c r="P15" s="94"/>
      <c r="Q15" s="94"/>
      <c r="R15" s="94"/>
      <c r="S15" s="94"/>
      <c r="T15" s="94"/>
    </row>
    <row r="17" spans="1:5" ht="20">
      <c r="A17" s="111" t="s">
        <v>352</v>
      </c>
      <c r="B17" s="112"/>
      <c r="C17" s="112"/>
      <c r="D17" s="113">
        <f>SUM(D5:D16)</f>
        <v>129900</v>
      </c>
      <c r="E17" s="112"/>
    </row>
  </sheetData>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CC7B9-5850-0642-9AF6-73DBE0C70F34}">
  <dimension ref="A1:AV60"/>
  <sheetViews>
    <sheetView showGridLines="0" topLeftCell="A37" workbookViewId="0">
      <selection activeCell="C11" sqref="C11"/>
    </sheetView>
  </sheetViews>
  <sheetFormatPr baseColWidth="10" defaultRowHeight="16"/>
  <cols>
    <col min="1" max="1" width="63.1640625" bestFit="1" customWidth="1"/>
    <col min="2" max="2" width="7.5" bestFit="1" customWidth="1"/>
    <col min="3" max="3" width="15.1640625" bestFit="1" customWidth="1"/>
    <col min="4" max="4" width="21" bestFit="1" customWidth="1"/>
    <col min="5" max="5" width="48.33203125" bestFit="1" customWidth="1"/>
  </cols>
  <sheetData>
    <row r="1" spans="1:20" ht="102" customHeight="1"/>
    <row r="3" spans="1:20" ht="45">
      <c r="A3" s="115" t="s">
        <v>52</v>
      </c>
      <c r="B3" s="80"/>
      <c r="C3" s="81"/>
      <c r="D3" s="82"/>
      <c r="E3" s="88"/>
    </row>
    <row r="5" spans="1:20" s="6" customFormat="1">
      <c r="A5" s="23" t="s">
        <v>53</v>
      </c>
      <c r="B5" s="24">
        <f>SUM(PRESUPUESTO!B12)</f>
        <v>100</v>
      </c>
      <c r="C5" s="25">
        <v>6900</v>
      </c>
      <c r="D5" s="26">
        <f>SUM(B5*C5)</f>
        <v>690000</v>
      </c>
      <c r="E5" s="22"/>
      <c r="F5" s="8"/>
      <c r="G5" s="8"/>
      <c r="H5" s="8"/>
      <c r="I5" s="8"/>
      <c r="J5" s="8"/>
      <c r="K5" s="8"/>
      <c r="L5" s="8"/>
      <c r="M5" s="8"/>
      <c r="N5" s="8"/>
      <c r="O5" s="8"/>
      <c r="P5" s="8"/>
      <c r="Q5" s="8"/>
      <c r="R5" s="8"/>
      <c r="S5" s="8"/>
      <c r="T5" s="8"/>
    </row>
    <row r="6" spans="1:20" s="6" customFormat="1">
      <c r="A6" s="18" t="s">
        <v>54</v>
      </c>
      <c r="B6" s="20">
        <v>0</v>
      </c>
      <c r="C6" s="21">
        <v>12900</v>
      </c>
      <c r="D6" s="21">
        <f>SUM(B6*C6)</f>
        <v>0</v>
      </c>
      <c r="E6" s="22"/>
      <c r="F6" s="8"/>
      <c r="G6" s="8"/>
      <c r="H6" s="8"/>
      <c r="I6" s="8"/>
      <c r="J6" s="8"/>
      <c r="K6" s="8"/>
      <c r="L6" s="8"/>
      <c r="M6" s="8"/>
      <c r="N6" s="8"/>
      <c r="O6" s="8"/>
      <c r="P6" s="8"/>
      <c r="Q6" s="8"/>
      <c r="R6" s="8"/>
      <c r="S6" s="8"/>
      <c r="T6" s="8"/>
    </row>
    <row r="7" spans="1:20" s="6" customFormat="1">
      <c r="A7" s="18" t="s">
        <v>55</v>
      </c>
      <c r="B7" s="20">
        <v>0</v>
      </c>
      <c r="C7" s="21">
        <v>12900</v>
      </c>
      <c r="D7" s="21">
        <f>SUM(B7*C7)</f>
        <v>0</v>
      </c>
      <c r="E7" s="22"/>
      <c r="F7" s="8"/>
      <c r="G7" s="8"/>
      <c r="H7" s="8"/>
      <c r="I7" s="8"/>
      <c r="J7" s="8"/>
      <c r="K7" s="8"/>
      <c r="L7" s="8"/>
      <c r="M7" s="8"/>
      <c r="N7" s="8"/>
      <c r="O7" s="8"/>
      <c r="P7" s="8"/>
      <c r="Q7" s="8"/>
      <c r="R7" s="8"/>
      <c r="S7" s="8"/>
      <c r="T7" s="8"/>
    </row>
    <row r="8" spans="1:20" s="6" customFormat="1">
      <c r="A8" s="18" t="s">
        <v>56</v>
      </c>
      <c r="B8" s="20">
        <v>0</v>
      </c>
      <c r="C8" s="21">
        <v>32900</v>
      </c>
      <c r="D8" s="21">
        <f>SUM(B8*C8)</f>
        <v>0</v>
      </c>
      <c r="E8" s="22"/>
      <c r="F8" s="8"/>
      <c r="G8" s="8"/>
      <c r="H8" s="8"/>
      <c r="I8" s="8"/>
      <c r="J8" s="8"/>
      <c r="K8" s="8"/>
      <c r="L8" s="8"/>
      <c r="M8" s="8"/>
      <c r="N8" s="8"/>
      <c r="O8" s="8"/>
      <c r="P8" s="8"/>
      <c r="Q8" s="8"/>
      <c r="R8" s="8"/>
      <c r="S8" s="8"/>
      <c r="T8" s="8"/>
    </row>
    <row r="9" spans="1:20" s="6" customFormat="1">
      <c r="A9" s="18" t="s">
        <v>33</v>
      </c>
      <c r="B9" s="20">
        <v>0</v>
      </c>
      <c r="C9" s="21">
        <v>9900</v>
      </c>
      <c r="D9" s="21"/>
      <c r="E9" s="22"/>
      <c r="F9" s="8"/>
      <c r="G9" s="8"/>
      <c r="H9" s="8"/>
      <c r="I9" s="8"/>
      <c r="J9" s="8"/>
      <c r="K9" s="8"/>
      <c r="L9" s="8"/>
      <c r="M9" s="8"/>
      <c r="N9" s="8"/>
      <c r="O9" s="8"/>
      <c r="P9" s="8"/>
      <c r="Q9" s="8"/>
      <c r="R9" s="8"/>
      <c r="S9" s="8"/>
      <c r="T9" s="8"/>
    </row>
    <row r="10" spans="1:20" s="6" customFormat="1">
      <c r="A10" s="23" t="s">
        <v>57</v>
      </c>
      <c r="B10" s="27">
        <f>SUM((PRESUPUESTO!B12)/8)-1</f>
        <v>11.5</v>
      </c>
      <c r="C10" s="25">
        <v>89900</v>
      </c>
      <c r="D10" s="26">
        <f t="shared" ref="D10:D25" si="0">SUM(B10*C10)</f>
        <v>1033850</v>
      </c>
      <c r="E10" s="22" t="s">
        <v>58</v>
      </c>
      <c r="F10" s="8"/>
      <c r="G10" s="8"/>
      <c r="H10" s="8"/>
      <c r="I10" s="8"/>
      <c r="J10" s="8"/>
      <c r="K10" s="8"/>
      <c r="L10" s="8"/>
      <c r="M10" s="8"/>
      <c r="N10" s="8"/>
      <c r="O10" s="8"/>
      <c r="P10" s="8"/>
      <c r="Q10" s="8"/>
      <c r="R10" s="8"/>
      <c r="S10" s="8"/>
      <c r="T10" s="8"/>
    </row>
    <row r="11" spans="1:20" s="6" customFormat="1">
      <c r="A11" s="23" t="s">
        <v>59</v>
      </c>
      <c r="B11" s="27">
        <v>2</v>
      </c>
      <c r="C11" s="25">
        <v>129900</v>
      </c>
      <c r="D11" s="26">
        <f t="shared" si="0"/>
        <v>259800</v>
      </c>
      <c r="E11" s="22" t="s">
        <v>60</v>
      </c>
      <c r="F11" s="8"/>
      <c r="G11" s="8"/>
      <c r="H11" s="8"/>
      <c r="I11" s="8"/>
      <c r="J11" s="8"/>
      <c r="K11" s="8"/>
      <c r="L11" s="8"/>
      <c r="M11" s="8"/>
      <c r="N11" s="8"/>
      <c r="O11" s="8"/>
      <c r="P11" s="8"/>
      <c r="Q11" s="8"/>
      <c r="R11" s="8"/>
      <c r="S11" s="8"/>
      <c r="T11" s="8"/>
    </row>
    <row r="12" spans="1:20" s="6" customFormat="1">
      <c r="A12" s="18" t="s">
        <v>61</v>
      </c>
      <c r="B12" s="28">
        <v>0</v>
      </c>
      <c r="C12" s="21">
        <v>129900</v>
      </c>
      <c r="D12" s="21">
        <f t="shared" si="0"/>
        <v>0</v>
      </c>
      <c r="E12" s="22"/>
      <c r="F12" s="8"/>
      <c r="G12" s="8"/>
      <c r="H12" s="8"/>
      <c r="I12" s="8"/>
      <c r="J12" s="8"/>
      <c r="K12" s="8"/>
      <c r="L12" s="8"/>
      <c r="M12" s="8"/>
      <c r="N12" s="8"/>
      <c r="O12" s="8"/>
      <c r="P12" s="8"/>
      <c r="Q12" s="8"/>
      <c r="R12" s="8"/>
      <c r="S12" s="8"/>
      <c r="T12" s="8"/>
    </row>
    <row r="13" spans="1:20" s="6" customFormat="1">
      <c r="A13" s="18" t="s">
        <v>32</v>
      </c>
      <c r="B13" s="28">
        <v>0</v>
      </c>
      <c r="C13" s="21">
        <v>49000</v>
      </c>
      <c r="D13" s="21">
        <f t="shared" si="0"/>
        <v>0</v>
      </c>
      <c r="E13" s="22"/>
      <c r="F13" s="8"/>
      <c r="G13" s="8"/>
      <c r="H13" s="8"/>
      <c r="I13" s="8"/>
      <c r="J13" s="8"/>
      <c r="K13" s="8"/>
      <c r="L13" s="8"/>
      <c r="M13" s="8"/>
      <c r="N13" s="8"/>
      <c r="O13" s="8"/>
      <c r="P13" s="8"/>
      <c r="Q13" s="8"/>
      <c r="R13" s="8"/>
      <c r="S13" s="8"/>
      <c r="T13" s="8"/>
    </row>
    <row r="14" spans="1:20" s="6" customFormat="1">
      <c r="A14" s="18" t="s">
        <v>31</v>
      </c>
      <c r="B14" s="28">
        <v>0</v>
      </c>
      <c r="C14" s="21">
        <v>90000</v>
      </c>
      <c r="D14" s="21">
        <f t="shared" si="0"/>
        <v>0</v>
      </c>
      <c r="E14" s="22"/>
      <c r="F14" s="8"/>
      <c r="G14" s="8"/>
      <c r="H14" s="8"/>
      <c r="I14" s="8"/>
      <c r="J14" s="8"/>
      <c r="K14" s="8"/>
      <c r="L14" s="8"/>
      <c r="M14" s="8"/>
      <c r="N14" s="8"/>
      <c r="O14" s="8"/>
      <c r="P14" s="8"/>
      <c r="Q14" s="8"/>
      <c r="R14" s="8"/>
      <c r="S14" s="8"/>
      <c r="T14" s="8"/>
    </row>
    <row r="15" spans="1:20" s="6" customFormat="1">
      <c r="A15" s="18" t="s">
        <v>62</v>
      </c>
      <c r="B15" s="28">
        <v>0</v>
      </c>
      <c r="C15" s="21">
        <v>79900</v>
      </c>
      <c r="D15" s="21">
        <f t="shared" si="0"/>
        <v>0</v>
      </c>
      <c r="E15" s="22"/>
      <c r="F15" s="8"/>
      <c r="G15" s="8"/>
      <c r="H15" s="8"/>
      <c r="I15" s="8"/>
      <c r="J15" s="8"/>
      <c r="K15" s="8"/>
      <c r="L15" s="8"/>
      <c r="M15" s="8"/>
      <c r="N15" s="8"/>
      <c r="O15" s="8"/>
      <c r="P15" s="8"/>
      <c r="Q15" s="8"/>
      <c r="R15" s="8"/>
      <c r="S15" s="8"/>
      <c r="T15" s="8"/>
    </row>
    <row r="16" spans="1:20" s="6" customFormat="1">
      <c r="A16" s="18" t="s">
        <v>63</v>
      </c>
      <c r="B16" s="28">
        <v>0</v>
      </c>
      <c r="C16" s="21">
        <v>129900</v>
      </c>
      <c r="D16" s="21">
        <f t="shared" si="0"/>
        <v>0</v>
      </c>
      <c r="E16" s="22"/>
      <c r="F16" s="8"/>
      <c r="G16" s="8"/>
      <c r="H16" s="8"/>
      <c r="I16" s="8"/>
      <c r="J16" s="8"/>
      <c r="K16" s="8"/>
      <c r="L16" s="8"/>
      <c r="M16" s="8"/>
      <c r="N16" s="8"/>
      <c r="O16" s="8"/>
      <c r="P16" s="8"/>
      <c r="Q16" s="8"/>
      <c r="R16" s="8"/>
      <c r="S16" s="8"/>
      <c r="T16" s="8"/>
    </row>
    <row r="17" spans="1:20" s="6" customFormat="1">
      <c r="A17" s="18" t="s">
        <v>64</v>
      </c>
      <c r="B17" s="28">
        <v>0</v>
      </c>
      <c r="C17" s="21">
        <v>89900</v>
      </c>
      <c r="D17" s="21">
        <f t="shared" si="0"/>
        <v>0</v>
      </c>
      <c r="E17" s="22"/>
      <c r="F17" s="8"/>
      <c r="G17" s="8"/>
      <c r="H17" s="8"/>
      <c r="I17" s="8"/>
      <c r="J17" s="8"/>
      <c r="K17" s="8"/>
      <c r="L17" s="8"/>
      <c r="M17" s="8"/>
      <c r="N17" s="8"/>
      <c r="O17" s="8"/>
      <c r="P17" s="8"/>
      <c r="Q17" s="8"/>
      <c r="R17" s="8"/>
      <c r="S17" s="8"/>
      <c r="T17" s="8"/>
    </row>
    <row r="18" spans="1:20" s="6" customFormat="1" ht="12.75" customHeight="1">
      <c r="A18" s="18" t="s">
        <v>65</v>
      </c>
      <c r="B18" s="28">
        <v>0</v>
      </c>
      <c r="C18" s="21">
        <v>49900</v>
      </c>
      <c r="D18" s="21">
        <f t="shared" si="0"/>
        <v>0</v>
      </c>
      <c r="E18" s="22"/>
      <c r="F18" s="8"/>
      <c r="G18" s="8"/>
      <c r="H18" s="8"/>
      <c r="I18" s="8"/>
      <c r="J18" s="8"/>
      <c r="K18" s="8"/>
      <c r="L18" s="8"/>
      <c r="M18" s="8"/>
      <c r="N18" s="8"/>
      <c r="O18" s="8"/>
      <c r="P18" s="8"/>
      <c r="Q18" s="8"/>
      <c r="R18" s="8"/>
      <c r="S18" s="8"/>
      <c r="T18" s="8"/>
    </row>
    <row r="19" spans="1:20" s="6" customFormat="1">
      <c r="A19" s="18" t="s">
        <v>66</v>
      </c>
      <c r="B19" s="28">
        <v>0</v>
      </c>
      <c r="C19" s="21">
        <v>59900</v>
      </c>
      <c r="D19" s="21">
        <f t="shared" si="0"/>
        <v>0</v>
      </c>
      <c r="E19" s="22"/>
      <c r="F19" s="8"/>
      <c r="G19" s="8"/>
      <c r="H19" s="8"/>
      <c r="I19" s="8"/>
      <c r="J19" s="8"/>
      <c r="K19" s="8"/>
      <c r="L19" s="8"/>
      <c r="M19" s="8"/>
      <c r="N19" s="8"/>
      <c r="O19" s="8"/>
      <c r="P19" s="8"/>
      <c r="Q19" s="8"/>
      <c r="R19" s="8"/>
      <c r="S19" s="8"/>
      <c r="T19" s="8"/>
    </row>
    <row r="20" spans="1:20" s="6" customFormat="1">
      <c r="A20" s="23" t="s">
        <v>67</v>
      </c>
      <c r="B20" s="24">
        <f>SUM(PRESUPUESTO!B12)</f>
        <v>100</v>
      </c>
      <c r="C20" s="25">
        <v>2500</v>
      </c>
      <c r="D20" s="26">
        <f t="shared" si="0"/>
        <v>250000</v>
      </c>
      <c r="E20" s="22"/>
      <c r="F20" s="8"/>
      <c r="G20" s="8"/>
      <c r="H20" s="8"/>
      <c r="I20" s="8"/>
      <c r="J20" s="8"/>
      <c r="K20" s="8"/>
      <c r="L20" s="8"/>
      <c r="M20" s="8"/>
      <c r="N20" s="8"/>
      <c r="O20" s="8"/>
      <c r="P20" s="8"/>
      <c r="Q20" s="8"/>
      <c r="R20" s="8"/>
      <c r="S20" s="8"/>
      <c r="T20" s="8"/>
    </row>
    <row r="21" spans="1:20" s="6" customFormat="1">
      <c r="A21" s="18" t="s">
        <v>68</v>
      </c>
      <c r="B21" s="20">
        <v>0</v>
      </c>
      <c r="C21" s="21">
        <v>3900</v>
      </c>
      <c r="D21" s="21">
        <f t="shared" si="0"/>
        <v>0</v>
      </c>
      <c r="E21" s="22"/>
      <c r="F21" s="8"/>
      <c r="G21" s="8"/>
      <c r="H21" s="8"/>
      <c r="I21" s="8"/>
      <c r="J21" s="8"/>
      <c r="K21" s="8"/>
      <c r="L21" s="8"/>
      <c r="M21" s="8"/>
      <c r="N21" s="8"/>
      <c r="O21" s="8"/>
      <c r="P21" s="8"/>
      <c r="Q21" s="8"/>
      <c r="R21" s="8"/>
      <c r="S21" s="8"/>
      <c r="T21" s="8"/>
    </row>
    <row r="22" spans="1:20" s="6" customFormat="1">
      <c r="A22" s="18" t="s">
        <v>69</v>
      </c>
      <c r="B22" s="20">
        <v>0</v>
      </c>
      <c r="C22" s="21">
        <v>1000</v>
      </c>
      <c r="D22" s="21">
        <f t="shared" si="0"/>
        <v>0</v>
      </c>
      <c r="E22" s="22"/>
      <c r="F22" s="8"/>
      <c r="G22" s="8"/>
      <c r="H22" s="8"/>
      <c r="I22" s="8"/>
      <c r="J22" s="8"/>
      <c r="K22" s="8"/>
      <c r="L22" s="8"/>
      <c r="M22" s="8"/>
      <c r="N22" s="8"/>
      <c r="O22" s="8"/>
      <c r="P22" s="8"/>
      <c r="Q22" s="8"/>
      <c r="R22" s="8"/>
      <c r="S22" s="8"/>
      <c r="T22" s="8"/>
    </row>
    <row r="23" spans="1:20" s="6" customFormat="1">
      <c r="A23" s="18" t="s">
        <v>70</v>
      </c>
      <c r="B23" s="20">
        <v>0</v>
      </c>
      <c r="C23" s="21">
        <v>2900</v>
      </c>
      <c r="D23" s="21">
        <f t="shared" si="0"/>
        <v>0</v>
      </c>
      <c r="E23" s="22"/>
      <c r="F23" s="8"/>
      <c r="G23" s="8"/>
      <c r="H23" s="8"/>
      <c r="I23" s="8"/>
      <c r="J23" s="8"/>
      <c r="K23" s="8"/>
      <c r="L23" s="8"/>
      <c r="M23" s="8"/>
      <c r="N23" s="8"/>
      <c r="O23" s="8"/>
      <c r="P23" s="8"/>
      <c r="Q23" s="8"/>
      <c r="R23" s="8"/>
      <c r="S23" s="8"/>
      <c r="T23" s="8"/>
    </row>
    <row r="24" spans="1:20" s="6" customFormat="1">
      <c r="A24" s="18" t="s">
        <v>71</v>
      </c>
      <c r="B24" s="20">
        <v>0</v>
      </c>
      <c r="C24" s="21">
        <v>13900</v>
      </c>
      <c r="D24" s="21">
        <f t="shared" si="0"/>
        <v>0</v>
      </c>
      <c r="E24" s="22"/>
      <c r="F24" s="8"/>
      <c r="G24" s="8"/>
      <c r="H24" s="8"/>
      <c r="I24" s="8"/>
      <c r="J24" s="8"/>
      <c r="K24" s="8"/>
      <c r="L24" s="8"/>
      <c r="M24" s="8"/>
      <c r="N24" s="8"/>
      <c r="O24" s="8"/>
      <c r="P24" s="8"/>
      <c r="Q24" s="8"/>
      <c r="R24" s="8"/>
      <c r="S24" s="8"/>
      <c r="T24" s="8"/>
    </row>
    <row r="25" spans="1:20" s="6" customFormat="1">
      <c r="A25" s="23" t="s">
        <v>72</v>
      </c>
      <c r="B25" s="29">
        <v>0</v>
      </c>
      <c r="C25" s="25">
        <v>2500</v>
      </c>
      <c r="D25" s="30">
        <f t="shared" si="0"/>
        <v>0</v>
      </c>
      <c r="E25" s="22"/>
      <c r="F25" s="8"/>
      <c r="G25" s="8"/>
      <c r="H25" s="8"/>
      <c r="I25" s="8"/>
      <c r="J25" s="8"/>
      <c r="K25" s="8"/>
      <c r="L25" s="8"/>
      <c r="M25" s="8"/>
      <c r="N25" s="8"/>
      <c r="O25" s="8"/>
      <c r="P25" s="8"/>
      <c r="Q25" s="8"/>
      <c r="R25" s="8"/>
      <c r="S25" s="8"/>
      <c r="T25" s="8"/>
    </row>
    <row r="26" spans="1:20" s="6" customFormat="1">
      <c r="A26" s="18" t="s">
        <v>73</v>
      </c>
      <c r="B26" s="20">
        <v>0</v>
      </c>
      <c r="C26" s="21">
        <v>13900</v>
      </c>
      <c r="D26" s="21">
        <f>B26*C26</f>
        <v>0</v>
      </c>
      <c r="E26" s="31"/>
      <c r="F26" s="8"/>
      <c r="G26" s="8"/>
      <c r="H26" s="8"/>
      <c r="I26" s="8"/>
      <c r="J26" s="8"/>
    </row>
    <row r="27" spans="1:20" s="6" customFormat="1">
      <c r="A27" s="18" t="s">
        <v>74</v>
      </c>
      <c r="B27" s="20">
        <v>0</v>
      </c>
      <c r="C27" s="21">
        <v>350000</v>
      </c>
      <c r="D27" s="21">
        <f t="shared" ref="D27:D58" si="1">SUM(B27*C27)</f>
        <v>0</v>
      </c>
      <c r="E27" s="31" t="s">
        <v>75</v>
      </c>
      <c r="F27" s="8"/>
      <c r="G27" s="8"/>
      <c r="H27" s="8"/>
      <c r="I27" s="8"/>
      <c r="J27" s="8"/>
      <c r="K27" s="8"/>
      <c r="L27" s="8"/>
      <c r="M27" s="8"/>
      <c r="N27" s="8"/>
      <c r="O27" s="8"/>
      <c r="P27" s="8"/>
      <c r="Q27" s="8"/>
      <c r="R27" s="8"/>
      <c r="S27" s="8"/>
      <c r="T27" s="8"/>
    </row>
    <row r="28" spans="1:20" s="6" customFormat="1">
      <c r="A28" s="18" t="s">
        <v>76</v>
      </c>
      <c r="B28" s="32">
        <v>0</v>
      </c>
      <c r="C28" s="21">
        <v>690000</v>
      </c>
      <c r="D28" s="33">
        <f t="shared" si="1"/>
        <v>0</v>
      </c>
      <c r="E28" s="34" t="s">
        <v>339</v>
      </c>
      <c r="F28" s="8"/>
      <c r="G28" s="8"/>
      <c r="H28" s="8"/>
      <c r="I28" s="8"/>
      <c r="J28" s="8"/>
      <c r="K28" s="8"/>
      <c r="L28" s="8"/>
      <c r="M28" s="8"/>
      <c r="N28" s="8"/>
      <c r="O28" s="8"/>
      <c r="P28" s="8"/>
      <c r="Q28" s="8"/>
      <c r="R28" s="8"/>
      <c r="S28" s="8"/>
      <c r="T28" s="8"/>
    </row>
    <row r="29" spans="1:20" s="6" customFormat="1">
      <c r="A29" s="18" t="s">
        <v>77</v>
      </c>
      <c r="B29" s="20">
        <v>0</v>
      </c>
      <c r="C29" s="21">
        <v>800000</v>
      </c>
      <c r="D29" s="21">
        <f t="shared" si="1"/>
        <v>0</v>
      </c>
      <c r="E29" s="31" t="s">
        <v>78</v>
      </c>
      <c r="F29" s="8"/>
      <c r="G29" s="8"/>
      <c r="H29" s="8"/>
      <c r="I29" s="8"/>
      <c r="J29" s="8"/>
      <c r="K29" s="8"/>
      <c r="L29" s="8"/>
      <c r="M29" s="8"/>
      <c r="N29" s="8"/>
      <c r="O29" s="8"/>
      <c r="P29" s="8"/>
      <c r="Q29" s="8"/>
      <c r="R29" s="8"/>
      <c r="S29" s="8"/>
      <c r="T29" s="8"/>
    </row>
    <row r="30" spans="1:20" s="6" customFormat="1">
      <c r="A30" s="18" t="s">
        <v>79</v>
      </c>
      <c r="B30" s="20">
        <v>0</v>
      </c>
      <c r="C30" s="21">
        <v>1600000</v>
      </c>
      <c r="D30" s="21">
        <f t="shared" si="1"/>
        <v>0</v>
      </c>
      <c r="E30" s="31" t="s">
        <v>78</v>
      </c>
      <c r="F30" s="8"/>
      <c r="G30" s="8"/>
      <c r="H30" s="8"/>
      <c r="I30" s="8"/>
      <c r="J30" s="8"/>
      <c r="K30" s="8"/>
      <c r="L30" s="8"/>
      <c r="M30" s="8"/>
      <c r="N30" s="8"/>
      <c r="O30" s="8"/>
      <c r="P30" s="8"/>
      <c r="Q30" s="8"/>
      <c r="R30" s="8"/>
      <c r="S30" s="8"/>
      <c r="T30" s="8"/>
    </row>
    <row r="31" spans="1:20" s="6" customFormat="1">
      <c r="A31" s="18" t="s">
        <v>80</v>
      </c>
      <c r="B31" s="20">
        <v>0</v>
      </c>
      <c r="C31" s="21">
        <v>149900</v>
      </c>
      <c r="D31" s="21">
        <f t="shared" si="1"/>
        <v>0</v>
      </c>
      <c r="E31" s="31"/>
      <c r="F31" s="8"/>
      <c r="G31" s="8"/>
      <c r="H31" s="8"/>
      <c r="I31" s="8"/>
      <c r="J31" s="8"/>
      <c r="K31" s="8"/>
      <c r="L31" s="8"/>
      <c r="M31" s="8"/>
      <c r="N31" s="8"/>
      <c r="O31" s="8"/>
      <c r="P31" s="8"/>
      <c r="Q31" s="8"/>
      <c r="R31" s="8"/>
      <c r="S31" s="8"/>
      <c r="T31" s="8"/>
    </row>
    <row r="32" spans="1:20" s="6" customFormat="1">
      <c r="A32" s="18" t="s">
        <v>81</v>
      </c>
      <c r="B32" s="20">
        <v>0</v>
      </c>
      <c r="C32" s="21">
        <v>299000</v>
      </c>
      <c r="D32" s="21">
        <f t="shared" si="1"/>
        <v>0</v>
      </c>
      <c r="E32" s="31"/>
      <c r="F32" s="8"/>
      <c r="G32" s="8"/>
      <c r="H32" s="8"/>
      <c r="I32" s="8"/>
      <c r="J32" s="8"/>
      <c r="K32" s="8"/>
      <c r="L32" s="8"/>
      <c r="M32" s="8"/>
      <c r="N32" s="8"/>
      <c r="O32" s="8"/>
      <c r="P32" s="8"/>
      <c r="Q32" s="8"/>
      <c r="R32" s="8"/>
      <c r="S32" s="8"/>
      <c r="T32" s="8"/>
    </row>
    <row r="33" spans="1:20" s="6" customFormat="1">
      <c r="A33" s="18" t="s">
        <v>82</v>
      </c>
      <c r="B33" s="20">
        <v>0</v>
      </c>
      <c r="C33" s="21">
        <v>89900</v>
      </c>
      <c r="D33" s="21">
        <f t="shared" si="1"/>
        <v>0</v>
      </c>
      <c r="E33" s="31"/>
      <c r="F33" s="8"/>
      <c r="G33" s="8"/>
      <c r="H33" s="8"/>
      <c r="I33" s="8"/>
      <c r="J33" s="8"/>
      <c r="K33" s="8"/>
      <c r="L33" s="8"/>
      <c r="M33" s="8"/>
      <c r="N33" s="8"/>
      <c r="O33" s="8"/>
      <c r="P33" s="8"/>
      <c r="Q33" s="8"/>
      <c r="R33" s="8"/>
      <c r="S33" s="8"/>
      <c r="T33" s="8"/>
    </row>
    <row r="34" spans="1:20" s="6" customFormat="1">
      <c r="A34" s="18" t="s">
        <v>83</v>
      </c>
      <c r="B34" s="20">
        <v>0</v>
      </c>
      <c r="C34" s="21">
        <v>59000</v>
      </c>
      <c r="D34" s="21">
        <f t="shared" si="1"/>
        <v>0</v>
      </c>
      <c r="E34" s="31"/>
      <c r="F34" s="8"/>
      <c r="G34" s="8"/>
      <c r="H34" s="8"/>
      <c r="I34" s="8"/>
      <c r="J34" s="8"/>
      <c r="K34" s="8"/>
      <c r="L34" s="8"/>
      <c r="M34" s="8"/>
      <c r="N34" s="8"/>
      <c r="O34" s="8"/>
      <c r="P34" s="8"/>
      <c r="Q34" s="8"/>
      <c r="R34" s="8"/>
      <c r="S34" s="8"/>
      <c r="T34" s="8"/>
    </row>
    <row r="35" spans="1:20" s="6" customFormat="1">
      <c r="A35" s="18" t="s">
        <v>84</v>
      </c>
      <c r="B35" s="20">
        <v>0</v>
      </c>
      <c r="C35" s="21">
        <v>29000</v>
      </c>
      <c r="D35" s="21">
        <f t="shared" si="1"/>
        <v>0</v>
      </c>
      <c r="E35" s="31"/>
      <c r="F35" s="8"/>
      <c r="G35" s="8"/>
      <c r="H35" s="8"/>
      <c r="I35" s="8"/>
      <c r="J35" s="8"/>
      <c r="K35" s="8"/>
      <c r="L35" s="8"/>
      <c r="M35" s="8"/>
      <c r="N35" s="8"/>
      <c r="O35" s="8"/>
      <c r="P35" s="8"/>
      <c r="Q35" s="8"/>
      <c r="R35" s="8"/>
      <c r="S35" s="8"/>
      <c r="T35" s="8"/>
    </row>
    <row r="36" spans="1:20" s="6" customFormat="1">
      <c r="A36" s="18" t="s">
        <v>85</v>
      </c>
      <c r="B36" s="20">
        <v>0</v>
      </c>
      <c r="C36" s="21">
        <v>90000</v>
      </c>
      <c r="D36" s="21">
        <f t="shared" si="1"/>
        <v>0</v>
      </c>
      <c r="E36" s="31"/>
      <c r="F36" s="8"/>
      <c r="G36" s="8"/>
      <c r="H36" s="8"/>
      <c r="I36" s="8"/>
      <c r="J36" s="8"/>
      <c r="K36" s="8"/>
      <c r="L36" s="8"/>
      <c r="M36" s="8"/>
      <c r="N36" s="8"/>
      <c r="O36" s="8"/>
      <c r="P36" s="8"/>
      <c r="Q36" s="8"/>
      <c r="R36" s="8"/>
      <c r="S36" s="8"/>
      <c r="T36" s="8"/>
    </row>
    <row r="37" spans="1:20" s="6" customFormat="1">
      <c r="A37" s="18" t="s">
        <v>337</v>
      </c>
      <c r="B37" s="20">
        <v>0</v>
      </c>
      <c r="C37" s="21">
        <v>50000</v>
      </c>
      <c r="D37" s="21">
        <f t="shared" si="1"/>
        <v>0</v>
      </c>
      <c r="E37" s="31"/>
      <c r="F37" s="8"/>
      <c r="G37" s="8"/>
      <c r="H37" s="8"/>
      <c r="I37" s="8"/>
      <c r="J37" s="8"/>
      <c r="K37" s="8"/>
      <c r="L37" s="8"/>
      <c r="M37" s="8"/>
      <c r="N37" s="8"/>
      <c r="O37" s="8"/>
      <c r="P37" s="8"/>
      <c r="Q37" s="8"/>
      <c r="R37" s="8"/>
      <c r="S37" s="8"/>
      <c r="T37" s="8"/>
    </row>
    <row r="38" spans="1:20" s="6" customFormat="1">
      <c r="A38" s="18" t="s">
        <v>86</v>
      </c>
      <c r="B38" s="28">
        <v>0</v>
      </c>
      <c r="C38" s="21">
        <v>29900</v>
      </c>
      <c r="D38" s="21">
        <f t="shared" si="1"/>
        <v>0</v>
      </c>
      <c r="E38" s="31"/>
      <c r="F38" s="8"/>
      <c r="G38" s="8"/>
      <c r="H38" s="8"/>
      <c r="I38" s="8"/>
      <c r="J38" s="8"/>
      <c r="K38" s="8"/>
      <c r="L38" s="8"/>
      <c r="M38" s="8"/>
      <c r="N38" s="8"/>
      <c r="O38" s="8"/>
      <c r="P38" s="8"/>
      <c r="Q38" s="8"/>
      <c r="R38" s="8"/>
      <c r="S38" s="8"/>
      <c r="T38" s="8"/>
    </row>
    <row r="39" spans="1:20" s="6" customFormat="1">
      <c r="A39" s="18" t="s">
        <v>87</v>
      </c>
      <c r="B39" s="20">
        <v>0</v>
      </c>
      <c r="C39" s="21">
        <v>29900</v>
      </c>
      <c r="D39" s="21">
        <f t="shared" si="1"/>
        <v>0</v>
      </c>
      <c r="E39" s="31"/>
      <c r="F39" s="8"/>
      <c r="G39" s="8"/>
      <c r="H39" s="8"/>
      <c r="I39" s="8"/>
      <c r="J39" s="8"/>
      <c r="K39" s="8"/>
      <c r="L39" s="8"/>
      <c r="M39" s="8"/>
      <c r="N39" s="8"/>
      <c r="O39" s="8"/>
      <c r="P39" s="8"/>
      <c r="Q39" s="8"/>
      <c r="R39" s="8"/>
      <c r="S39" s="8"/>
      <c r="T39" s="8"/>
    </row>
    <row r="40" spans="1:20" s="6" customFormat="1">
      <c r="A40" s="18" t="s">
        <v>88</v>
      </c>
      <c r="B40" s="20">
        <v>0</v>
      </c>
      <c r="C40" s="21">
        <v>2200</v>
      </c>
      <c r="D40" s="21">
        <f t="shared" si="1"/>
        <v>0</v>
      </c>
      <c r="E40" s="31"/>
      <c r="F40" s="8"/>
      <c r="G40" s="8"/>
      <c r="H40" s="8"/>
      <c r="I40" s="8"/>
      <c r="J40" s="8"/>
      <c r="K40" s="8"/>
      <c r="L40" s="8"/>
      <c r="M40" s="8"/>
      <c r="N40" s="8"/>
      <c r="O40" s="8"/>
      <c r="P40" s="8"/>
      <c r="Q40" s="8"/>
      <c r="R40" s="8"/>
      <c r="S40" s="8"/>
      <c r="T40" s="8"/>
    </row>
    <row r="41" spans="1:20" s="6" customFormat="1">
      <c r="A41" s="18" t="s">
        <v>89</v>
      </c>
      <c r="B41" s="20">
        <v>0</v>
      </c>
      <c r="C41" s="21">
        <v>4400</v>
      </c>
      <c r="D41" s="21">
        <f t="shared" si="1"/>
        <v>0</v>
      </c>
      <c r="E41" s="31"/>
      <c r="F41" s="8"/>
      <c r="G41" s="8"/>
      <c r="H41" s="8"/>
      <c r="I41" s="8"/>
      <c r="J41" s="8"/>
      <c r="K41" s="8"/>
      <c r="L41" s="8"/>
      <c r="M41" s="8"/>
      <c r="N41" s="8"/>
      <c r="O41" s="8"/>
      <c r="P41" s="8"/>
      <c r="Q41" s="8"/>
      <c r="R41" s="8"/>
      <c r="S41" s="8"/>
      <c r="T41" s="8"/>
    </row>
    <row r="42" spans="1:20" s="6" customFormat="1">
      <c r="A42" s="18" t="s">
        <v>90</v>
      </c>
      <c r="B42" s="20">
        <v>0</v>
      </c>
      <c r="C42" s="21">
        <v>8800</v>
      </c>
      <c r="D42" s="21">
        <f t="shared" si="1"/>
        <v>0</v>
      </c>
      <c r="E42" s="31"/>
      <c r="F42" s="8"/>
      <c r="G42" s="8"/>
      <c r="H42" s="8"/>
      <c r="I42" s="8"/>
      <c r="J42" s="8"/>
      <c r="K42" s="8"/>
      <c r="L42" s="8"/>
      <c r="M42" s="8"/>
      <c r="N42" s="8"/>
      <c r="O42" s="8"/>
      <c r="P42" s="8"/>
      <c r="Q42" s="8"/>
      <c r="R42" s="8"/>
      <c r="S42" s="8"/>
      <c r="T42" s="8"/>
    </row>
    <row r="43" spans="1:20" s="6" customFormat="1">
      <c r="A43" s="14" t="s">
        <v>91</v>
      </c>
      <c r="B43" s="15">
        <v>1</v>
      </c>
      <c r="C43" s="12">
        <v>590000</v>
      </c>
      <c r="D43" s="19">
        <f t="shared" si="1"/>
        <v>590000</v>
      </c>
      <c r="E43" s="35"/>
      <c r="F43" s="8"/>
      <c r="G43" s="8"/>
      <c r="H43" s="8"/>
      <c r="I43" s="8"/>
      <c r="J43" s="8"/>
      <c r="K43" s="8"/>
      <c r="L43" s="8"/>
      <c r="M43" s="8"/>
      <c r="N43" s="8"/>
      <c r="O43" s="8"/>
      <c r="P43" s="8"/>
      <c r="Q43" s="8"/>
      <c r="R43" s="8"/>
      <c r="S43" s="8"/>
      <c r="T43" s="8"/>
    </row>
    <row r="44" spans="1:20" s="6" customFormat="1">
      <c r="A44" s="18" t="s">
        <v>92</v>
      </c>
      <c r="B44" s="36">
        <v>0</v>
      </c>
      <c r="C44" s="37">
        <v>120000</v>
      </c>
      <c r="D44" s="21">
        <f t="shared" si="1"/>
        <v>0</v>
      </c>
      <c r="E44" s="17"/>
      <c r="F44" s="8"/>
      <c r="G44" s="8"/>
      <c r="H44" s="8"/>
      <c r="I44" s="8"/>
      <c r="J44" s="8"/>
      <c r="K44" s="8"/>
      <c r="L44" s="8"/>
      <c r="M44" s="8"/>
      <c r="N44" s="8"/>
      <c r="O44" s="8"/>
      <c r="P44" s="8"/>
      <c r="Q44" s="8"/>
      <c r="R44" s="8"/>
      <c r="S44" s="8"/>
      <c r="T44" s="8"/>
    </row>
    <row r="45" spans="1:20" s="6" customFormat="1">
      <c r="A45" s="18" t="s">
        <v>93</v>
      </c>
      <c r="B45" s="20">
        <v>0</v>
      </c>
      <c r="C45" s="21">
        <v>3900</v>
      </c>
      <c r="D45" s="21">
        <f t="shared" si="1"/>
        <v>0</v>
      </c>
      <c r="E45" s="22" t="s">
        <v>94</v>
      </c>
      <c r="F45" s="8"/>
      <c r="G45" s="8"/>
      <c r="H45" s="8"/>
      <c r="I45" s="8"/>
      <c r="J45" s="8"/>
      <c r="K45" s="8"/>
      <c r="L45" s="8"/>
      <c r="M45" s="8"/>
      <c r="N45" s="8"/>
      <c r="O45" s="8"/>
      <c r="P45" s="8"/>
      <c r="Q45" s="8"/>
      <c r="R45" s="8"/>
      <c r="S45" s="8"/>
      <c r="T45" s="8"/>
    </row>
    <row r="46" spans="1:20" s="6" customFormat="1">
      <c r="A46" s="18" t="s">
        <v>95</v>
      </c>
      <c r="B46" s="20">
        <v>0</v>
      </c>
      <c r="C46" s="21">
        <v>10900</v>
      </c>
      <c r="D46" s="21">
        <f t="shared" si="1"/>
        <v>0</v>
      </c>
      <c r="E46" s="22" t="s">
        <v>94</v>
      </c>
      <c r="F46" s="8"/>
      <c r="G46" s="8"/>
      <c r="H46" s="8"/>
      <c r="I46" s="8"/>
      <c r="J46" s="8"/>
      <c r="K46" s="8"/>
      <c r="L46" s="8"/>
      <c r="M46" s="8"/>
      <c r="N46" s="8"/>
      <c r="O46" s="8"/>
      <c r="P46" s="8"/>
      <c r="Q46" s="8"/>
      <c r="R46" s="8"/>
      <c r="S46" s="8"/>
      <c r="T46" s="8"/>
    </row>
    <row r="47" spans="1:20" s="6" customFormat="1">
      <c r="A47" s="18" t="s">
        <v>96</v>
      </c>
      <c r="B47" s="20">
        <v>0</v>
      </c>
      <c r="C47" s="21">
        <v>590000</v>
      </c>
      <c r="D47" s="21">
        <f t="shared" si="1"/>
        <v>0</v>
      </c>
      <c r="E47" s="22" t="s">
        <v>97</v>
      </c>
      <c r="F47" s="8"/>
      <c r="G47" s="8"/>
      <c r="H47" s="8"/>
      <c r="I47" s="8"/>
      <c r="J47" s="8"/>
    </row>
    <row r="48" spans="1:20" s="6" customFormat="1">
      <c r="A48" s="18" t="s">
        <v>98</v>
      </c>
      <c r="B48" s="20">
        <v>0</v>
      </c>
      <c r="C48" s="21">
        <v>59900</v>
      </c>
      <c r="D48" s="21">
        <f t="shared" si="1"/>
        <v>0</v>
      </c>
      <c r="E48" s="22"/>
      <c r="F48" s="8"/>
      <c r="G48" s="8"/>
      <c r="H48" s="8"/>
      <c r="I48" s="8"/>
      <c r="J48" s="8"/>
      <c r="K48" s="8"/>
      <c r="L48" s="8"/>
      <c r="M48" s="8"/>
      <c r="N48" s="8"/>
      <c r="O48" s="8"/>
      <c r="P48" s="8"/>
      <c r="Q48" s="8"/>
      <c r="R48" s="8"/>
      <c r="S48" s="8"/>
      <c r="T48" s="8"/>
    </row>
    <row r="49" spans="1:48" s="6" customFormat="1">
      <c r="A49" s="18" t="s">
        <v>99</v>
      </c>
      <c r="B49" s="20">
        <v>0</v>
      </c>
      <c r="C49" s="21">
        <v>39900</v>
      </c>
      <c r="D49" s="21">
        <f t="shared" si="1"/>
        <v>0</v>
      </c>
      <c r="E49" s="22"/>
      <c r="F49" s="8"/>
      <c r="G49" s="8"/>
      <c r="H49" s="8"/>
      <c r="I49" s="8"/>
      <c r="J49" s="8"/>
      <c r="K49" s="8"/>
      <c r="L49" s="8"/>
      <c r="M49" s="8"/>
      <c r="N49" s="8"/>
      <c r="O49" s="8"/>
      <c r="P49" s="8"/>
      <c r="Q49" s="8"/>
      <c r="R49" s="8"/>
      <c r="S49" s="8"/>
      <c r="T49" s="8"/>
    </row>
    <row r="50" spans="1:48" s="6" customFormat="1">
      <c r="A50" s="18" t="s">
        <v>100</v>
      </c>
      <c r="B50" s="20">
        <v>0</v>
      </c>
      <c r="C50" s="21">
        <v>6900</v>
      </c>
      <c r="D50" s="21">
        <f t="shared" si="1"/>
        <v>0</v>
      </c>
      <c r="E50" s="22"/>
      <c r="F50" s="8"/>
      <c r="G50" s="8"/>
      <c r="H50" s="8"/>
      <c r="I50" s="8"/>
      <c r="J50" s="8"/>
      <c r="K50" s="8"/>
      <c r="L50" s="8"/>
      <c r="M50" s="8"/>
      <c r="N50" s="8"/>
      <c r="O50" s="8"/>
      <c r="P50" s="8"/>
      <c r="Q50" s="8"/>
      <c r="R50" s="8"/>
      <c r="S50" s="8"/>
      <c r="T50" s="8"/>
    </row>
    <row r="51" spans="1:48" s="6" customFormat="1">
      <c r="A51" s="18" t="s">
        <v>101</v>
      </c>
      <c r="B51" s="20">
        <v>0</v>
      </c>
      <c r="C51" s="21">
        <v>4900000</v>
      </c>
      <c r="D51" s="21">
        <f t="shared" si="1"/>
        <v>0</v>
      </c>
      <c r="E51" s="22" t="s">
        <v>102</v>
      </c>
      <c r="F51" s="8"/>
      <c r="G51" s="8"/>
      <c r="H51" s="8"/>
      <c r="I51" s="8"/>
      <c r="J51" s="8"/>
      <c r="K51" s="8"/>
      <c r="L51" s="8"/>
      <c r="M51" s="8"/>
      <c r="N51" s="8"/>
      <c r="O51" s="8"/>
      <c r="P51" s="8"/>
      <c r="Q51" s="8"/>
      <c r="R51" s="8"/>
      <c r="S51" s="8"/>
      <c r="T51" s="8"/>
    </row>
    <row r="52" spans="1:48" s="6" customFormat="1">
      <c r="A52" s="18" t="s">
        <v>103</v>
      </c>
      <c r="B52" s="20">
        <v>0</v>
      </c>
      <c r="C52" s="21">
        <v>9900000</v>
      </c>
      <c r="D52" s="21">
        <f t="shared" si="1"/>
        <v>0</v>
      </c>
      <c r="E52" s="22"/>
      <c r="F52" s="8"/>
      <c r="G52" s="8"/>
      <c r="H52" s="8"/>
      <c r="I52" s="8"/>
      <c r="J52" s="8"/>
      <c r="K52" s="8"/>
      <c r="L52" s="8"/>
      <c r="M52" s="8"/>
      <c r="N52" s="8"/>
      <c r="O52" s="8"/>
      <c r="P52" s="8"/>
      <c r="Q52" s="8"/>
      <c r="R52" s="8"/>
      <c r="S52" s="8"/>
      <c r="T52" s="8"/>
    </row>
    <row r="53" spans="1:48" s="1" customFormat="1" ht="18" customHeight="1">
      <c r="A53" s="18" t="s">
        <v>104</v>
      </c>
      <c r="B53" s="20">
        <v>0</v>
      </c>
      <c r="C53" s="21">
        <v>129000</v>
      </c>
      <c r="D53" s="21">
        <f t="shared" si="1"/>
        <v>0</v>
      </c>
      <c r="E53" s="22"/>
      <c r="F53" s="2"/>
      <c r="G53" s="2"/>
      <c r="H53" s="2"/>
      <c r="I53" s="2"/>
      <c r="J53" s="2"/>
      <c r="K53" s="4"/>
      <c r="L53" s="4"/>
      <c r="M53" s="4"/>
      <c r="N53" s="4"/>
      <c r="O53" s="4"/>
      <c r="P53" s="4"/>
      <c r="Q53" s="4"/>
      <c r="R53" s="4"/>
      <c r="S53" s="4"/>
      <c r="T53" s="4"/>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s="7" customFormat="1" ht="18" customHeight="1">
      <c r="A54" s="18" t="s">
        <v>105</v>
      </c>
      <c r="B54" s="20">
        <v>0</v>
      </c>
      <c r="C54" s="21">
        <v>99000</v>
      </c>
      <c r="D54" s="21">
        <f t="shared" si="1"/>
        <v>0</v>
      </c>
      <c r="E54" s="22"/>
      <c r="F54" s="5"/>
      <c r="G54" s="5"/>
      <c r="H54" s="5"/>
      <c r="I54" s="5"/>
      <c r="J54" s="5"/>
      <c r="K54" s="8"/>
      <c r="L54" s="8"/>
      <c r="M54" s="8"/>
      <c r="N54" s="8"/>
      <c r="O54" s="8"/>
      <c r="P54" s="8"/>
      <c r="Q54" s="8"/>
      <c r="R54" s="8"/>
      <c r="S54" s="8"/>
      <c r="T54" s="8"/>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s="6" customFormat="1">
      <c r="A55" s="18" t="s">
        <v>106</v>
      </c>
      <c r="B55" s="20">
        <v>0</v>
      </c>
      <c r="C55" s="21">
        <v>49000</v>
      </c>
      <c r="D55" s="21">
        <f t="shared" si="1"/>
        <v>0</v>
      </c>
      <c r="E55" s="22"/>
      <c r="F55" s="8"/>
      <c r="G55" s="8"/>
      <c r="H55" s="8"/>
      <c r="I55" s="8"/>
      <c r="J55" s="8"/>
      <c r="K55" s="8"/>
      <c r="L55" s="8"/>
      <c r="M55" s="8"/>
      <c r="N55" s="8"/>
      <c r="O55" s="8"/>
      <c r="P55" s="8"/>
      <c r="Q55" s="8"/>
      <c r="R55" s="8"/>
      <c r="S55" s="8"/>
      <c r="T55" s="8"/>
    </row>
    <row r="56" spans="1:48" s="6" customFormat="1">
      <c r="A56" s="18" t="s">
        <v>107</v>
      </c>
      <c r="B56" s="20">
        <v>0</v>
      </c>
      <c r="C56" s="21">
        <v>99000</v>
      </c>
      <c r="D56" s="21">
        <f t="shared" si="1"/>
        <v>0</v>
      </c>
      <c r="E56" s="22" t="s">
        <v>78</v>
      </c>
      <c r="F56" s="8"/>
      <c r="G56" s="8"/>
      <c r="H56" s="8"/>
      <c r="I56" s="8"/>
      <c r="J56" s="8"/>
      <c r="K56" s="8"/>
      <c r="L56" s="8"/>
      <c r="M56" s="8"/>
      <c r="N56" s="8"/>
      <c r="O56" s="8"/>
      <c r="P56" s="8"/>
      <c r="Q56" s="8"/>
      <c r="R56" s="8"/>
      <c r="S56" s="8"/>
      <c r="T56" s="8"/>
    </row>
    <row r="57" spans="1:48" s="6" customFormat="1">
      <c r="A57" s="18" t="s">
        <v>108</v>
      </c>
      <c r="B57" s="32">
        <v>1</v>
      </c>
      <c r="C57" s="21">
        <v>390000</v>
      </c>
      <c r="D57" s="33">
        <f t="shared" si="1"/>
        <v>390000</v>
      </c>
      <c r="E57" s="22" t="s">
        <v>109</v>
      </c>
      <c r="F57" s="8"/>
      <c r="G57" s="8"/>
      <c r="H57" s="8"/>
      <c r="I57" s="8"/>
      <c r="J57" s="8"/>
      <c r="K57" s="8"/>
      <c r="L57" s="8"/>
      <c r="M57" s="8"/>
      <c r="N57" s="8"/>
      <c r="O57" s="8"/>
      <c r="P57" s="8"/>
      <c r="Q57" s="8"/>
      <c r="R57" s="8"/>
      <c r="S57" s="8"/>
      <c r="T57" s="8"/>
    </row>
    <row r="58" spans="1:48" s="6" customFormat="1">
      <c r="A58" s="18" t="s">
        <v>110</v>
      </c>
      <c r="B58" s="20">
        <v>0</v>
      </c>
      <c r="C58" s="21">
        <v>89900</v>
      </c>
      <c r="D58" s="21">
        <f t="shared" si="1"/>
        <v>0</v>
      </c>
      <c r="E58" s="22"/>
      <c r="F58" s="8"/>
      <c r="G58" s="8"/>
      <c r="H58" s="8"/>
      <c r="I58" s="8"/>
      <c r="J58" s="8"/>
      <c r="K58" s="8"/>
      <c r="L58" s="8"/>
      <c r="M58" s="8"/>
      <c r="N58" s="8"/>
      <c r="O58" s="8"/>
      <c r="P58" s="8"/>
      <c r="Q58" s="8"/>
      <c r="R58" s="8"/>
      <c r="S58" s="8"/>
      <c r="T58" s="8"/>
    </row>
    <row r="60" spans="1:48" ht="20">
      <c r="A60" s="79" t="s">
        <v>352</v>
      </c>
      <c r="B60" s="77"/>
      <c r="C60" s="77"/>
      <c r="D60" s="78">
        <f>SUM(D4:D59)</f>
        <v>3213650</v>
      </c>
      <c r="E60" s="77"/>
    </row>
  </sheetData>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655A3-A8A4-6648-9D69-853C6D581377}">
  <dimension ref="A1:AV43"/>
  <sheetViews>
    <sheetView showGridLines="0" topLeftCell="A22" workbookViewId="0">
      <selection activeCell="C49" sqref="C49"/>
    </sheetView>
  </sheetViews>
  <sheetFormatPr baseColWidth="10" defaultRowHeight="16"/>
  <cols>
    <col min="1" max="1" width="75.1640625" bestFit="1" customWidth="1"/>
    <col min="2" max="2" width="7.5" bestFit="1" customWidth="1"/>
    <col min="3" max="3" width="13.1640625" bestFit="1" customWidth="1"/>
    <col min="4" max="4" width="21" bestFit="1" customWidth="1"/>
    <col min="5" max="5" width="50" bestFit="1" customWidth="1"/>
  </cols>
  <sheetData>
    <row r="1" spans="1:48" ht="114" customHeight="1"/>
    <row r="3" spans="1:48" s="6" customFormat="1" ht="45">
      <c r="A3" s="317" t="s">
        <v>111</v>
      </c>
      <c r="B3" s="65"/>
      <c r="C3" s="67"/>
      <c r="D3" s="67"/>
      <c r="E3" s="114"/>
      <c r="F3" s="8"/>
      <c r="G3" s="8"/>
      <c r="H3" s="8"/>
      <c r="I3" s="8"/>
      <c r="J3" s="8"/>
      <c r="K3" s="8"/>
      <c r="L3" s="8"/>
      <c r="M3" s="8"/>
      <c r="N3" s="8"/>
      <c r="O3" s="8"/>
      <c r="P3" s="8"/>
      <c r="Q3" s="8"/>
      <c r="R3" s="8"/>
      <c r="S3" s="8"/>
      <c r="T3" s="8"/>
    </row>
    <row r="4" spans="1:48" s="6" customFormat="1" ht="18">
      <c r="A4" s="38" t="s">
        <v>112</v>
      </c>
      <c r="B4" s="39"/>
      <c r="C4" s="40"/>
      <c r="D4" s="40"/>
      <c r="E4" s="41"/>
      <c r="F4" s="8"/>
      <c r="G4" s="8"/>
      <c r="H4" s="8"/>
      <c r="I4" s="8"/>
      <c r="J4" s="8"/>
      <c r="K4" s="8"/>
      <c r="L4" s="8"/>
      <c r="M4" s="8"/>
      <c r="N4" s="8"/>
      <c r="O4" s="8"/>
      <c r="P4" s="8"/>
      <c r="Q4" s="8"/>
      <c r="R4" s="8"/>
      <c r="S4" s="8"/>
      <c r="T4" s="8"/>
    </row>
    <row r="5" spans="1:48" s="6" customFormat="1">
      <c r="A5" s="9" t="s">
        <v>113</v>
      </c>
      <c r="B5" s="10">
        <v>0</v>
      </c>
      <c r="C5" s="11">
        <v>15900</v>
      </c>
      <c r="D5" s="11">
        <f>SUM(B5*C5)</f>
        <v>0</v>
      </c>
      <c r="E5" s="13"/>
      <c r="F5" s="8"/>
      <c r="G5" s="8"/>
      <c r="H5" s="8"/>
      <c r="I5" s="8"/>
      <c r="J5" s="8"/>
      <c r="K5" s="8"/>
      <c r="L5" s="8"/>
      <c r="M5" s="8"/>
      <c r="N5" s="8"/>
      <c r="O5" s="8"/>
      <c r="P5" s="8"/>
      <c r="Q5" s="8"/>
      <c r="R5" s="8"/>
      <c r="S5" s="8"/>
      <c r="T5" s="8"/>
    </row>
    <row r="6" spans="1:48" s="6" customFormat="1">
      <c r="A6" s="18" t="s">
        <v>114</v>
      </c>
      <c r="B6" s="20">
        <v>0</v>
      </c>
      <c r="C6" s="21">
        <v>29900</v>
      </c>
      <c r="D6" s="21">
        <f t="shared" ref="D6:D33" si="0">SUM(B6*C6)</f>
        <v>0</v>
      </c>
      <c r="E6" s="13"/>
      <c r="F6" s="8"/>
      <c r="G6" s="8"/>
      <c r="H6" s="8"/>
      <c r="I6" s="8"/>
      <c r="J6" s="8"/>
      <c r="K6" s="8"/>
      <c r="L6" s="8"/>
      <c r="M6" s="8"/>
      <c r="N6" s="8"/>
      <c r="O6" s="8"/>
      <c r="P6" s="8"/>
      <c r="Q6" s="8"/>
      <c r="R6" s="8"/>
      <c r="S6" s="8"/>
      <c r="T6" s="8"/>
    </row>
    <row r="7" spans="1:48" s="7" customFormat="1">
      <c r="A7" s="9" t="s">
        <v>115</v>
      </c>
      <c r="B7" s="10">
        <v>0</v>
      </c>
      <c r="C7" s="11">
        <v>49900</v>
      </c>
      <c r="D7" s="11">
        <f t="shared" si="0"/>
        <v>0</v>
      </c>
      <c r="E7" s="13" t="s">
        <v>116</v>
      </c>
      <c r="F7" s="5"/>
      <c r="G7" s="5"/>
      <c r="H7" s="5"/>
      <c r="I7" s="5"/>
      <c r="J7" s="5"/>
      <c r="K7" s="8"/>
      <c r="L7" s="8"/>
      <c r="M7" s="8"/>
      <c r="N7" s="8"/>
      <c r="O7" s="8"/>
      <c r="P7" s="8"/>
      <c r="Q7" s="8"/>
      <c r="R7" s="8"/>
      <c r="S7" s="8"/>
      <c r="T7" s="8"/>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48" s="6" customFormat="1">
      <c r="A8" s="9" t="s">
        <v>117</v>
      </c>
      <c r="B8" s="10">
        <v>0</v>
      </c>
      <c r="C8" s="11">
        <v>4500</v>
      </c>
      <c r="D8" s="11">
        <f t="shared" si="0"/>
        <v>0</v>
      </c>
      <c r="E8" s="13"/>
      <c r="F8" s="8"/>
      <c r="G8" s="8"/>
      <c r="H8" s="8"/>
      <c r="I8" s="8"/>
      <c r="J8" s="8"/>
      <c r="K8" s="8"/>
      <c r="L8" s="8"/>
      <c r="M8" s="8"/>
      <c r="N8" s="8"/>
      <c r="O8" s="8"/>
      <c r="P8" s="8"/>
      <c r="Q8" s="8"/>
      <c r="R8" s="8"/>
      <c r="S8" s="8"/>
      <c r="T8" s="8"/>
    </row>
    <row r="9" spans="1:48" s="6" customFormat="1">
      <c r="A9" s="18" t="s">
        <v>118</v>
      </c>
      <c r="B9" s="42">
        <v>0</v>
      </c>
      <c r="C9" s="21">
        <v>59900</v>
      </c>
      <c r="D9" s="21">
        <f t="shared" si="0"/>
        <v>0</v>
      </c>
      <c r="E9" s="13"/>
      <c r="F9" s="8"/>
      <c r="G9" s="8"/>
      <c r="H9" s="8"/>
      <c r="I9" s="8"/>
      <c r="J9" s="8"/>
      <c r="K9" s="8"/>
      <c r="L9" s="8"/>
      <c r="M9" s="8"/>
      <c r="N9" s="8"/>
      <c r="O9" s="8"/>
      <c r="P9" s="8"/>
      <c r="Q9" s="8"/>
      <c r="R9" s="8"/>
      <c r="S9" s="8"/>
      <c r="T9" s="8"/>
    </row>
    <row r="10" spans="1:48" s="6" customFormat="1">
      <c r="A10" s="23" t="s">
        <v>119</v>
      </c>
      <c r="B10" s="43">
        <v>0</v>
      </c>
      <c r="C10" s="25">
        <v>79900</v>
      </c>
      <c r="D10" s="25">
        <f t="shared" si="0"/>
        <v>0</v>
      </c>
      <c r="E10" s="22"/>
      <c r="F10" s="8"/>
      <c r="G10" s="8"/>
      <c r="H10" s="8"/>
      <c r="I10" s="8"/>
      <c r="J10" s="8"/>
      <c r="K10" s="8"/>
      <c r="L10" s="8"/>
      <c r="M10" s="8"/>
      <c r="N10" s="8"/>
      <c r="O10" s="8"/>
      <c r="P10" s="8"/>
      <c r="Q10" s="8"/>
      <c r="R10" s="8"/>
      <c r="S10" s="8"/>
      <c r="T10" s="8"/>
    </row>
    <row r="11" spans="1:48" s="6" customFormat="1">
      <c r="A11" s="18" t="s">
        <v>376</v>
      </c>
      <c r="B11" s="44">
        <f>SUM(PRESUPUESTO!B12)</f>
        <v>100</v>
      </c>
      <c r="C11" s="21">
        <f>SUM(C10)</f>
        <v>79900</v>
      </c>
      <c r="D11" s="33">
        <f t="shared" si="0"/>
        <v>7990000</v>
      </c>
      <c r="E11" s="22" t="s">
        <v>120</v>
      </c>
      <c r="F11" s="8"/>
      <c r="G11" s="8"/>
      <c r="H11" s="8"/>
      <c r="I11" s="8"/>
      <c r="J11" s="8"/>
      <c r="K11" s="8"/>
      <c r="L11" s="8"/>
      <c r="M11" s="8"/>
      <c r="N11" s="8"/>
      <c r="O11" s="8"/>
      <c r="P11" s="8"/>
      <c r="Q11" s="8"/>
      <c r="R11" s="8"/>
      <c r="S11" s="8"/>
      <c r="T11" s="8"/>
    </row>
    <row r="12" spans="1:48" s="6" customFormat="1">
      <c r="A12" s="18" t="s">
        <v>284</v>
      </c>
      <c r="B12" s="42"/>
      <c r="C12" s="21">
        <v>99900</v>
      </c>
      <c r="D12" s="21"/>
      <c r="E12" s="22"/>
      <c r="F12" s="8"/>
      <c r="G12" s="8"/>
      <c r="H12" s="8"/>
      <c r="I12" s="8"/>
      <c r="J12" s="8"/>
      <c r="K12" s="8"/>
      <c r="L12" s="8"/>
      <c r="M12" s="8"/>
      <c r="N12" s="8"/>
      <c r="O12" s="8"/>
      <c r="P12" s="8"/>
      <c r="Q12" s="8"/>
      <c r="R12" s="8"/>
      <c r="S12" s="8"/>
      <c r="T12" s="8"/>
    </row>
    <row r="13" spans="1:48" s="6" customFormat="1" ht="18">
      <c r="A13" s="45" t="s">
        <v>121</v>
      </c>
      <c r="B13" s="46"/>
      <c r="C13" s="47"/>
      <c r="D13" s="47"/>
      <c r="E13" s="48"/>
      <c r="F13" s="8"/>
      <c r="G13" s="8"/>
      <c r="H13" s="8"/>
      <c r="I13" s="8"/>
      <c r="J13" s="8"/>
      <c r="K13" s="8"/>
      <c r="L13" s="8"/>
      <c r="M13" s="8"/>
      <c r="N13" s="8"/>
      <c r="O13" s="8"/>
      <c r="P13" s="8"/>
      <c r="Q13" s="8"/>
      <c r="R13" s="8"/>
      <c r="S13" s="8"/>
      <c r="T13" s="8"/>
    </row>
    <row r="14" spans="1:48" s="6" customFormat="1">
      <c r="A14" s="49" t="s">
        <v>122</v>
      </c>
      <c r="B14" s="50">
        <v>0</v>
      </c>
      <c r="C14" s="51">
        <v>119900</v>
      </c>
      <c r="D14" s="51">
        <f t="shared" si="0"/>
        <v>0</v>
      </c>
      <c r="E14" s="52"/>
      <c r="F14" s="8"/>
      <c r="G14" s="8"/>
      <c r="H14" s="8"/>
      <c r="I14" s="8"/>
      <c r="J14" s="8"/>
      <c r="K14" s="8"/>
      <c r="L14" s="8"/>
      <c r="M14" s="8"/>
      <c r="N14" s="8"/>
      <c r="O14" s="8"/>
      <c r="P14" s="8"/>
      <c r="Q14" s="8"/>
      <c r="R14" s="8"/>
      <c r="S14" s="8"/>
      <c r="T14" s="8"/>
    </row>
    <row r="15" spans="1:48" s="6" customFormat="1">
      <c r="A15" s="49" t="s">
        <v>123</v>
      </c>
      <c r="B15" s="50">
        <v>0</v>
      </c>
      <c r="C15" s="51">
        <v>159900</v>
      </c>
      <c r="D15" s="51">
        <f t="shared" si="0"/>
        <v>0</v>
      </c>
      <c r="E15" s="52"/>
      <c r="F15" s="8"/>
      <c r="G15" s="8"/>
      <c r="H15" s="8"/>
      <c r="I15" s="8"/>
      <c r="J15" s="8"/>
      <c r="K15" s="8"/>
      <c r="L15" s="8"/>
      <c r="M15" s="8"/>
      <c r="N15" s="8"/>
      <c r="O15" s="8"/>
      <c r="P15" s="8"/>
      <c r="Q15" s="8"/>
      <c r="R15" s="8"/>
      <c r="S15" s="8"/>
      <c r="T15" s="8"/>
    </row>
    <row r="16" spans="1:48" s="6" customFormat="1">
      <c r="A16" s="49" t="s">
        <v>124</v>
      </c>
      <c r="B16" s="50">
        <v>0</v>
      </c>
      <c r="C16" s="51">
        <v>189900</v>
      </c>
      <c r="D16" s="51">
        <f t="shared" si="0"/>
        <v>0</v>
      </c>
      <c r="E16" s="52"/>
      <c r="F16" s="8"/>
      <c r="G16" s="8"/>
      <c r="H16" s="8"/>
      <c r="I16" s="8"/>
      <c r="J16" s="8"/>
      <c r="K16" s="8"/>
      <c r="L16" s="8"/>
      <c r="M16" s="8"/>
      <c r="N16" s="8"/>
      <c r="O16" s="8"/>
      <c r="P16" s="8"/>
      <c r="Q16" s="8"/>
      <c r="R16" s="8"/>
      <c r="S16" s="8"/>
      <c r="T16" s="8"/>
    </row>
    <row r="17" spans="1:48" s="6" customFormat="1" ht="18">
      <c r="A17" s="45" t="s">
        <v>125</v>
      </c>
      <c r="B17" s="46"/>
      <c r="C17" s="47"/>
      <c r="D17" s="47"/>
      <c r="E17" s="48"/>
      <c r="F17" s="8"/>
      <c r="G17" s="8"/>
      <c r="H17" s="8"/>
      <c r="I17" s="8"/>
      <c r="J17" s="8"/>
      <c r="K17" s="8"/>
      <c r="L17" s="8"/>
      <c r="M17" s="8"/>
      <c r="N17" s="8"/>
      <c r="O17" s="8"/>
      <c r="P17" s="8"/>
      <c r="Q17" s="8"/>
      <c r="R17" s="8"/>
      <c r="S17" s="8"/>
      <c r="T17" s="8"/>
    </row>
    <row r="18" spans="1:48" s="6" customFormat="1">
      <c r="A18" s="18" t="s">
        <v>126</v>
      </c>
      <c r="B18" s="20">
        <v>0</v>
      </c>
      <c r="C18" s="21">
        <v>38900</v>
      </c>
      <c r="D18" s="21">
        <f t="shared" si="0"/>
        <v>0</v>
      </c>
      <c r="E18" s="22" t="s">
        <v>127</v>
      </c>
      <c r="F18" s="8"/>
      <c r="G18" s="8"/>
      <c r="H18" s="8"/>
      <c r="I18" s="8"/>
      <c r="J18" s="8"/>
      <c r="K18" s="8"/>
      <c r="L18" s="8"/>
      <c r="M18" s="8"/>
      <c r="N18" s="8"/>
      <c r="O18" s="8"/>
      <c r="P18" s="8"/>
      <c r="Q18" s="8"/>
      <c r="R18" s="8"/>
      <c r="S18" s="8"/>
      <c r="T18" s="8"/>
    </row>
    <row r="19" spans="1:48" s="6" customFormat="1">
      <c r="A19" s="18" t="s">
        <v>332</v>
      </c>
      <c r="B19" s="20">
        <v>0</v>
      </c>
      <c r="C19" s="21">
        <v>38900</v>
      </c>
      <c r="D19" s="21">
        <f t="shared" si="0"/>
        <v>0</v>
      </c>
      <c r="E19" s="22"/>
      <c r="F19" s="8"/>
      <c r="G19" s="8"/>
      <c r="H19" s="8"/>
      <c r="I19" s="8"/>
      <c r="J19" s="8"/>
      <c r="K19" s="8"/>
      <c r="L19" s="8"/>
      <c r="M19" s="8"/>
      <c r="N19" s="8"/>
      <c r="O19" s="8"/>
      <c r="P19" s="8"/>
      <c r="Q19" s="8"/>
      <c r="R19" s="8"/>
      <c r="S19" s="8"/>
      <c r="T19" s="8"/>
    </row>
    <row r="20" spans="1:48" s="6" customFormat="1">
      <c r="A20" s="18" t="s">
        <v>333</v>
      </c>
      <c r="B20" s="42">
        <v>0</v>
      </c>
      <c r="C20" s="21">
        <v>32900</v>
      </c>
      <c r="D20" s="21">
        <f t="shared" si="0"/>
        <v>0</v>
      </c>
      <c r="E20" s="22"/>
      <c r="F20" s="8"/>
      <c r="G20" s="8"/>
      <c r="H20" s="8"/>
      <c r="I20" s="8"/>
      <c r="J20" s="8"/>
      <c r="K20" s="8"/>
      <c r="L20" s="8"/>
      <c r="M20" s="8"/>
      <c r="N20" s="8"/>
      <c r="O20" s="8"/>
      <c r="P20" s="8"/>
      <c r="Q20" s="8"/>
      <c r="R20" s="8"/>
      <c r="S20" s="8"/>
      <c r="T20" s="8"/>
    </row>
    <row r="21" spans="1:48" s="6" customFormat="1">
      <c r="A21" s="18" t="s">
        <v>128</v>
      </c>
      <c r="B21" s="42">
        <v>0</v>
      </c>
      <c r="C21" s="21">
        <v>14900</v>
      </c>
      <c r="D21" s="21">
        <f t="shared" si="0"/>
        <v>0</v>
      </c>
      <c r="E21" s="22"/>
      <c r="F21" s="8"/>
      <c r="G21" s="8"/>
      <c r="H21" s="8"/>
      <c r="I21" s="8"/>
      <c r="J21" s="8"/>
      <c r="K21" s="8"/>
      <c r="L21" s="8"/>
      <c r="M21" s="8"/>
      <c r="N21" s="8"/>
      <c r="O21" s="8"/>
      <c r="P21" s="8"/>
      <c r="Q21" s="8"/>
      <c r="R21" s="8"/>
      <c r="S21" s="8"/>
      <c r="T21" s="8"/>
    </row>
    <row r="22" spans="1:48" s="6" customFormat="1">
      <c r="A22" s="18" t="s">
        <v>129</v>
      </c>
      <c r="B22" s="42">
        <v>0</v>
      </c>
      <c r="C22" s="21">
        <v>7900</v>
      </c>
      <c r="D22" s="21">
        <f t="shared" si="0"/>
        <v>0</v>
      </c>
      <c r="E22" s="22"/>
      <c r="F22" s="8"/>
      <c r="G22" s="8"/>
      <c r="H22" s="8"/>
      <c r="I22" s="8"/>
      <c r="J22" s="8"/>
      <c r="K22" s="8"/>
      <c r="L22" s="8"/>
      <c r="M22" s="8"/>
      <c r="N22" s="8"/>
      <c r="O22" s="8"/>
      <c r="P22" s="8"/>
      <c r="Q22" s="8"/>
      <c r="R22" s="8"/>
      <c r="S22" s="8"/>
      <c r="T22" s="8"/>
    </row>
    <row r="23" spans="1:48" s="6" customFormat="1">
      <c r="A23" s="18" t="s">
        <v>130</v>
      </c>
      <c r="B23" s="42">
        <v>0</v>
      </c>
      <c r="C23" s="21">
        <v>35900</v>
      </c>
      <c r="D23" s="21">
        <f t="shared" si="0"/>
        <v>0</v>
      </c>
      <c r="E23" s="22" t="s">
        <v>131</v>
      </c>
      <c r="F23" s="8"/>
      <c r="G23" s="8"/>
      <c r="H23" s="8"/>
      <c r="I23" s="8"/>
      <c r="J23" s="8"/>
      <c r="K23" s="8"/>
      <c r="L23" s="8"/>
      <c r="M23" s="8"/>
      <c r="N23" s="8"/>
      <c r="O23" s="8"/>
      <c r="P23" s="8"/>
      <c r="Q23" s="8"/>
      <c r="R23" s="8"/>
      <c r="S23" s="8"/>
      <c r="T23" s="8"/>
    </row>
    <row r="24" spans="1:48" s="6" customFormat="1">
      <c r="A24" s="18" t="s">
        <v>132</v>
      </c>
      <c r="B24" s="42">
        <v>0</v>
      </c>
      <c r="C24" s="21">
        <v>130000</v>
      </c>
      <c r="D24" s="21">
        <f t="shared" si="0"/>
        <v>0</v>
      </c>
      <c r="E24" s="22" t="s">
        <v>133</v>
      </c>
      <c r="F24" s="8"/>
      <c r="G24" s="8"/>
      <c r="H24" s="8"/>
      <c r="I24" s="8"/>
      <c r="J24" s="8"/>
      <c r="K24" s="8"/>
      <c r="L24" s="8"/>
      <c r="M24" s="8"/>
      <c r="N24" s="8"/>
      <c r="O24" s="8"/>
      <c r="P24" s="8"/>
      <c r="Q24" s="8"/>
      <c r="R24" s="8"/>
      <c r="S24" s="8"/>
      <c r="T24" s="8"/>
    </row>
    <row r="25" spans="1:48" s="6" customFormat="1">
      <c r="A25" s="53" t="s">
        <v>377</v>
      </c>
      <c r="B25" s="20">
        <v>0</v>
      </c>
      <c r="C25" s="21">
        <v>6900</v>
      </c>
      <c r="D25" s="21">
        <f t="shared" si="0"/>
        <v>0</v>
      </c>
      <c r="E25" s="22"/>
      <c r="F25" s="8"/>
      <c r="G25" s="8"/>
      <c r="H25" s="8"/>
      <c r="I25" s="8"/>
      <c r="J25" s="8"/>
      <c r="K25" s="8"/>
      <c r="L25" s="8"/>
      <c r="M25" s="8"/>
      <c r="N25" s="8"/>
      <c r="O25" s="8"/>
      <c r="P25" s="8"/>
      <c r="Q25" s="8"/>
      <c r="R25" s="8"/>
      <c r="S25" s="8"/>
      <c r="T25" s="8"/>
    </row>
    <row r="26" spans="1:48" s="6" customFormat="1">
      <c r="A26" s="23" t="s">
        <v>134</v>
      </c>
      <c r="B26" s="54">
        <v>0</v>
      </c>
      <c r="C26" s="25">
        <v>28900</v>
      </c>
      <c r="D26" s="25">
        <f t="shared" si="0"/>
        <v>0</v>
      </c>
      <c r="E26" s="22"/>
      <c r="F26" s="8"/>
      <c r="G26" s="8"/>
      <c r="H26" s="8"/>
      <c r="I26" s="8"/>
      <c r="J26" s="8"/>
      <c r="K26" s="8"/>
      <c r="L26" s="8"/>
      <c r="M26" s="8"/>
      <c r="N26" s="8"/>
      <c r="O26" s="8"/>
      <c r="P26" s="8"/>
      <c r="Q26" s="8"/>
      <c r="R26" s="8"/>
      <c r="S26" s="8"/>
      <c r="T26" s="8"/>
    </row>
    <row r="27" spans="1:48" s="6" customFormat="1">
      <c r="A27" s="18" t="s">
        <v>135</v>
      </c>
      <c r="B27" s="20">
        <v>0</v>
      </c>
      <c r="C27" s="21">
        <v>6490</v>
      </c>
      <c r="D27" s="21">
        <f t="shared" si="0"/>
        <v>0</v>
      </c>
      <c r="E27" s="22" t="s">
        <v>136</v>
      </c>
      <c r="F27" s="8"/>
      <c r="G27" s="8"/>
      <c r="H27" s="8"/>
      <c r="I27" s="8"/>
      <c r="J27" s="8"/>
      <c r="K27" s="8"/>
      <c r="L27" s="8"/>
      <c r="M27" s="8"/>
      <c r="N27" s="8"/>
      <c r="O27" s="8"/>
      <c r="P27" s="8"/>
      <c r="Q27" s="8"/>
      <c r="R27" s="8"/>
      <c r="S27" s="8"/>
      <c r="T27" s="8"/>
    </row>
    <row r="28" spans="1:48" s="1" customFormat="1" ht="17" customHeight="1">
      <c r="A28" s="18" t="s">
        <v>137</v>
      </c>
      <c r="B28" s="42">
        <v>0</v>
      </c>
      <c r="C28" s="21">
        <v>9900</v>
      </c>
      <c r="D28" s="21">
        <f t="shared" si="0"/>
        <v>0</v>
      </c>
      <c r="E28" s="22"/>
      <c r="F28" s="2"/>
      <c r="G28" s="2"/>
      <c r="H28" s="2"/>
      <c r="I28" s="2"/>
      <c r="J28" s="2"/>
      <c r="K28" s="4"/>
      <c r="L28" s="4"/>
      <c r="M28" s="4"/>
      <c r="N28" s="4"/>
      <c r="O28" s="4"/>
      <c r="P28" s="4"/>
      <c r="Q28" s="4"/>
      <c r="R28" s="4"/>
      <c r="S28" s="4"/>
      <c r="T28" s="4"/>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s="6" customFormat="1">
      <c r="A29" s="18" t="s">
        <v>138</v>
      </c>
      <c r="B29" s="20">
        <v>0</v>
      </c>
      <c r="C29" s="21">
        <v>9900</v>
      </c>
      <c r="D29" s="21">
        <f t="shared" si="0"/>
        <v>0</v>
      </c>
      <c r="E29" s="22" t="s">
        <v>139</v>
      </c>
      <c r="F29" s="8"/>
      <c r="G29" s="8"/>
      <c r="H29" s="8"/>
      <c r="I29" s="8"/>
      <c r="J29" s="8"/>
      <c r="K29" s="8"/>
      <c r="L29" s="8"/>
      <c r="M29" s="8"/>
      <c r="N29" s="8"/>
      <c r="O29" s="8"/>
      <c r="P29" s="8"/>
      <c r="Q29" s="8"/>
      <c r="R29" s="8"/>
      <c r="S29" s="8"/>
      <c r="T29" s="8"/>
    </row>
    <row r="30" spans="1:48" s="6" customFormat="1">
      <c r="A30" s="23" t="s">
        <v>140</v>
      </c>
      <c r="B30" s="24">
        <f>SUM((PRESUPUESTO!B12)*2)-B33</f>
        <v>195</v>
      </c>
      <c r="C30" s="25">
        <v>5900</v>
      </c>
      <c r="D30" s="26">
        <f t="shared" si="0"/>
        <v>1150500</v>
      </c>
      <c r="E30" s="22"/>
      <c r="F30" s="8"/>
      <c r="G30" s="8"/>
      <c r="H30" s="8"/>
      <c r="I30" s="8"/>
      <c r="J30" s="8"/>
      <c r="K30" s="8"/>
      <c r="L30" s="8"/>
      <c r="M30" s="8"/>
      <c r="N30" s="8"/>
      <c r="O30" s="8"/>
      <c r="P30" s="8"/>
      <c r="Q30" s="8"/>
      <c r="R30" s="8"/>
      <c r="S30" s="8"/>
      <c r="T30" s="8"/>
    </row>
    <row r="31" spans="1:48" s="6" customFormat="1">
      <c r="A31" s="56" t="s">
        <v>141</v>
      </c>
      <c r="B31" s="57">
        <v>0</v>
      </c>
      <c r="C31" s="58">
        <v>599000</v>
      </c>
      <c r="D31" s="11" t="s">
        <v>142</v>
      </c>
      <c r="E31" s="22" t="s">
        <v>143</v>
      </c>
      <c r="F31" s="8"/>
      <c r="G31" s="8"/>
      <c r="H31" s="8"/>
      <c r="I31" s="8"/>
      <c r="J31" s="8"/>
      <c r="K31" s="8"/>
      <c r="L31" s="8"/>
      <c r="M31" s="8"/>
      <c r="N31" s="8"/>
      <c r="O31" s="8"/>
      <c r="P31" s="8"/>
      <c r="Q31" s="8"/>
      <c r="R31" s="8"/>
      <c r="S31" s="8"/>
      <c r="T31" s="8"/>
    </row>
    <row r="32" spans="1:48" s="6" customFormat="1">
      <c r="A32" s="23" t="s">
        <v>144</v>
      </c>
      <c r="B32" s="55">
        <f>SUM(B137)+B140+B141+B145+B151</f>
        <v>0</v>
      </c>
      <c r="C32" s="25">
        <v>19900</v>
      </c>
      <c r="D32" s="26">
        <f t="shared" si="0"/>
        <v>0</v>
      </c>
      <c r="E32" s="22"/>
      <c r="F32" s="8"/>
      <c r="G32" s="8"/>
      <c r="H32" s="8"/>
      <c r="I32" s="8"/>
      <c r="J32" s="8"/>
      <c r="K32" s="8"/>
      <c r="L32" s="8"/>
      <c r="M32" s="8"/>
      <c r="N32" s="8"/>
      <c r="O32" s="8"/>
      <c r="P32" s="8"/>
      <c r="Q32" s="8"/>
      <c r="R32" s="8"/>
      <c r="S32" s="8"/>
      <c r="T32" s="8"/>
    </row>
    <row r="33" spans="1:20" s="6" customFormat="1">
      <c r="A33" s="18" t="s">
        <v>145</v>
      </c>
      <c r="B33" s="32">
        <v>5</v>
      </c>
      <c r="C33" s="21">
        <v>28900</v>
      </c>
      <c r="D33" s="33">
        <f t="shared" si="0"/>
        <v>144500</v>
      </c>
      <c r="E33" s="22"/>
      <c r="F33" s="8"/>
      <c r="G33" s="8"/>
      <c r="H33" s="8"/>
      <c r="I33" s="8"/>
      <c r="J33" s="8"/>
      <c r="K33" s="8"/>
      <c r="L33" s="8"/>
      <c r="M33" s="8"/>
      <c r="N33" s="8"/>
      <c r="O33" s="8"/>
      <c r="P33" s="8"/>
      <c r="Q33" s="8"/>
      <c r="R33" s="8"/>
      <c r="S33" s="8"/>
      <c r="T33" s="8"/>
    </row>
    <row r="34" spans="1:20" ht="18">
      <c r="A34" s="130" t="s">
        <v>204</v>
      </c>
      <c r="B34" s="131">
        <v>0</v>
      </c>
      <c r="C34" s="132">
        <v>7900</v>
      </c>
      <c r="D34" s="132">
        <f t="shared" ref="D34:D41" si="1">SUM(B34*C34)</f>
        <v>0</v>
      </c>
      <c r="E34" s="140"/>
    </row>
    <row r="35" spans="1:20" ht="18">
      <c r="A35" s="130" t="s">
        <v>205</v>
      </c>
      <c r="B35" s="131">
        <v>0</v>
      </c>
      <c r="C35" s="132">
        <v>1290</v>
      </c>
      <c r="D35" s="132">
        <f t="shared" si="1"/>
        <v>0</v>
      </c>
      <c r="E35" s="140"/>
    </row>
    <row r="36" spans="1:20" ht="18">
      <c r="A36" s="137" t="s">
        <v>206</v>
      </c>
      <c r="B36" s="141">
        <f>SUM(PRESUPUESTO!B12)*11</f>
        <v>1100</v>
      </c>
      <c r="C36" s="138">
        <v>1090</v>
      </c>
      <c r="D36" s="142">
        <f t="shared" si="1"/>
        <v>1199000</v>
      </c>
      <c r="E36" s="140"/>
    </row>
    <row r="37" spans="1:20" ht="18">
      <c r="A37" s="130" t="s">
        <v>207</v>
      </c>
      <c r="B37" s="141">
        <f>SUM(PRESUPUESTO!B12)*2</f>
        <v>200</v>
      </c>
      <c r="C37" s="138">
        <v>1090</v>
      </c>
      <c r="D37" s="142">
        <f t="shared" si="1"/>
        <v>218000</v>
      </c>
      <c r="E37" s="140"/>
    </row>
    <row r="38" spans="1:20" ht="18">
      <c r="A38" s="130" t="s">
        <v>208</v>
      </c>
      <c r="B38" s="131">
        <v>0</v>
      </c>
      <c r="C38" s="138">
        <v>1090</v>
      </c>
      <c r="D38" s="132">
        <f t="shared" si="1"/>
        <v>0</v>
      </c>
      <c r="E38" s="140"/>
    </row>
    <row r="39" spans="1:20" ht="18">
      <c r="A39" s="130" t="s">
        <v>209</v>
      </c>
      <c r="B39" s="160">
        <v>0</v>
      </c>
      <c r="C39" s="138">
        <v>1490</v>
      </c>
      <c r="D39" s="138">
        <f t="shared" si="1"/>
        <v>0</v>
      </c>
      <c r="E39" s="140"/>
    </row>
    <row r="40" spans="1:20" ht="18">
      <c r="A40" s="130" t="s">
        <v>210</v>
      </c>
      <c r="B40" s="131">
        <v>0</v>
      </c>
      <c r="C40" s="132">
        <v>3490</v>
      </c>
      <c r="D40" s="132">
        <f t="shared" si="1"/>
        <v>0</v>
      </c>
      <c r="E40" s="140"/>
    </row>
    <row r="41" spans="1:20" ht="18">
      <c r="A41" s="130" t="s">
        <v>211</v>
      </c>
      <c r="B41" s="131">
        <v>0</v>
      </c>
      <c r="C41" s="132">
        <v>3490</v>
      </c>
      <c r="D41" s="132">
        <f t="shared" si="1"/>
        <v>0</v>
      </c>
      <c r="E41" s="140"/>
    </row>
    <row r="43" spans="1:20" ht="20">
      <c r="A43" s="79" t="s">
        <v>352</v>
      </c>
      <c r="B43" s="77"/>
      <c r="C43" s="77"/>
      <c r="D43" s="78">
        <f>SUM(D5:D42)</f>
        <v>10702000</v>
      </c>
      <c r="E43" s="77"/>
    </row>
  </sheetData>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A385E-6C5C-034B-B15D-06561EE44765}">
  <dimension ref="A1:E14"/>
  <sheetViews>
    <sheetView showGridLines="0" workbookViewId="0">
      <selection activeCell="A3" sqref="A3"/>
    </sheetView>
  </sheetViews>
  <sheetFormatPr baseColWidth="10" defaultRowHeight="16"/>
  <cols>
    <col min="1" max="1" width="48.33203125" bestFit="1" customWidth="1"/>
    <col min="2" max="2" width="3.83203125" bestFit="1" customWidth="1"/>
    <col min="3" max="3" width="13.1640625" bestFit="1" customWidth="1"/>
    <col min="4" max="4" width="17.83203125" customWidth="1"/>
    <col min="5" max="5" width="36.5" bestFit="1" customWidth="1"/>
  </cols>
  <sheetData>
    <row r="1" spans="1:5" ht="109" customHeight="1"/>
    <row r="3" spans="1:5" ht="45">
      <c r="A3" s="317" t="s">
        <v>146</v>
      </c>
      <c r="B3" s="117"/>
      <c r="C3" s="67"/>
      <c r="D3" s="67"/>
      <c r="E3" s="118"/>
    </row>
    <row r="4" spans="1:5">
      <c r="A4" s="59" t="s">
        <v>353</v>
      </c>
      <c r="B4" s="44">
        <f>SUM(PRESUPUESTO!B12)</f>
        <v>100</v>
      </c>
      <c r="C4" s="60">
        <v>11900</v>
      </c>
      <c r="D4" s="26">
        <f>SUM(B4*C4)</f>
        <v>1190000</v>
      </c>
      <c r="E4" s="13"/>
    </row>
    <row r="5" spans="1:5">
      <c r="A5" s="53" t="s">
        <v>147</v>
      </c>
      <c r="B5" s="42">
        <v>0</v>
      </c>
      <c r="C5" s="61">
        <v>399000</v>
      </c>
      <c r="D5" s="62">
        <f>SUM(B5*C5)</f>
        <v>0</v>
      </c>
      <c r="E5" s="22"/>
    </row>
    <row r="6" spans="1:5">
      <c r="A6" s="53" t="s">
        <v>148</v>
      </c>
      <c r="B6" s="42">
        <v>0</v>
      </c>
      <c r="C6" s="63">
        <v>590000</v>
      </c>
      <c r="D6" s="21">
        <f>C6*B6</f>
        <v>0</v>
      </c>
      <c r="E6" s="31" t="s">
        <v>149</v>
      </c>
    </row>
    <row r="7" spans="1:5">
      <c r="A7" s="53" t="s">
        <v>150</v>
      </c>
      <c r="B7" s="42">
        <v>0</v>
      </c>
      <c r="C7" s="63">
        <v>799000</v>
      </c>
      <c r="D7" s="21">
        <f t="shared" ref="D7:D12" si="0">SUM(B7*C7)</f>
        <v>0</v>
      </c>
      <c r="E7" s="31" t="s">
        <v>149</v>
      </c>
    </row>
    <row r="8" spans="1:5">
      <c r="A8" s="53" t="s">
        <v>151</v>
      </c>
      <c r="B8" s="42">
        <v>0</v>
      </c>
      <c r="C8" s="63">
        <v>29000</v>
      </c>
      <c r="D8" s="21">
        <f t="shared" si="0"/>
        <v>0</v>
      </c>
      <c r="E8" s="31"/>
    </row>
    <row r="9" spans="1:5">
      <c r="A9" s="53" t="s">
        <v>152</v>
      </c>
      <c r="B9" s="42">
        <v>0</v>
      </c>
      <c r="C9" s="63">
        <v>6500</v>
      </c>
      <c r="D9" s="21">
        <f t="shared" si="0"/>
        <v>0</v>
      </c>
      <c r="E9" s="31" t="s">
        <v>153</v>
      </c>
    </row>
    <row r="10" spans="1:5">
      <c r="A10" s="56" t="s">
        <v>154</v>
      </c>
      <c r="B10" s="36">
        <v>0</v>
      </c>
      <c r="C10" s="37">
        <v>9900</v>
      </c>
      <c r="D10" s="11">
        <f t="shared" si="0"/>
        <v>0</v>
      </c>
      <c r="E10" s="17" t="s">
        <v>155</v>
      </c>
    </row>
    <row r="11" spans="1:5">
      <c r="A11" s="18" t="s">
        <v>156</v>
      </c>
      <c r="B11" s="36">
        <v>0</v>
      </c>
      <c r="C11" s="37">
        <v>490000</v>
      </c>
      <c r="D11" s="11">
        <f t="shared" si="0"/>
        <v>0</v>
      </c>
      <c r="E11" s="17" t="s">
        <v>157</v>
      </c>
    </row>
    <row r="12" spans="1:5">
      <c r="A12" s="18" t="s">
        <v>108</v>
      </c>
      <c r="B12" s="64">
        <v>0</v>
      </c>
      <c r="C12" s="37">
        <v>90000</v>
      </c>
      <c r="D12" s="16">
        <f t="shared" si="0"/>
        <v>0</v>
      </c>
      <c r="E12" s="13"/>
    </row>
    <row r="14" spans="1:5" ht="20">
      <c r="A14" s="79" t="s">
        <v>352</v>
      </c>
      <c r="B14" s="77"/>
      <c r="C14" s="77"/>
      <c r="D14" s="78">
        <f>SUM(D4:D13)</f>
        <v>1190000</v>
      </c>
      <c r="E14" s="77"/>
    </row>
  </sheetData>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0170-137C-064A-9B9B-B8484CF16705}">
  <dimension ref="A1:E21"/>
  <sheetViews>
    <sheetView showGridLines="0" topLeftCell="A26" workbookViewId="0">
      <selection activeCell="E44" sqref="E44"/>
    </sheetView>
  </sheetViews>
  <sheetFormatPr baseColWidth="10" defaultRowHeight="16"/>
  <cols>
    <col min="1" max="1" width="91.33203125" bestFit="1" customWidth="1"/>
    <col min="2" max="2" width="5" bestFit="1" customWidth="1"/>
    <col min="3" max="3" width="12.6640625" bestFit="1" customWidth="1"/>
    <col min="4" max="4" width="14.1640625" bestFit="1" customWidth="1"/>
    <col min="5" max="5" width="45.83203125" bestFit="1" customWidth="1"/>
  </cols>
  <sheetData>
    <row r="1" spans="1:5" ht="97" customHeight="1"/>
    <row r="3" spans="1:5" ht="42">
      <c r="A3" s="173" t="s">
        <v>220</v>
      </c>
      <c r="B3" s="133"/>
      <c r="C3" s="134"/>
      <c r="D3" s="134"/>
      <c r="E3" s="280"/>
    </row>
    <row r="4" spans="1:5" ht="18">
      <c r="A4" s="169" t="s">
        <v>355</v>
      </c>
      <c r="B4" s="380">
        <v>0.75</v>
      </c>
      <c r="C4" s="282">
        <v>3500000</v>
      </c>
      <c r="D4" s="138">
        <f t="shared" ref="D4:D20" si="0">SUM(B4*C4)</f>
        <v>2625000</v>
      </c>
      <c r="E4" s="127" t="s">
        <v>378</v>
      </c>
    </row>
    <row r="5" spans="1:5" ht="18">
      <c r="A5" s="169" t="s">
        <v>356</v>
      </c>
      <c r="B5" s="281">
        <v>0</v>
      </c>
      <c r="C5" s="282">
        <v>9900000</v>
      </c>
      <c r="D5" s="138">
        <f t="shared" si="0"/>
        <v>0</v>
      </c>
      <c r="E5" s="127" t="s">
        <v>221</v>
      </c>
    </row>
    <row r="6" spans="1:5" ht="18">
      <c r="A6" s="169" t="s">
        <v>222</v>
      </c>
      <c r="B6" s="148">
        <v>1</v>
      </c>
      <c r="C6" s="138">
        <v>399000</v>
      </c>
      <c r="D6" s="138">
        <f t="shared" si="0"/>
        <v>399000</v>
      </c>
      <c r="E6" s="129" t="s">
        <v>223</v>
      </c>
    </row>
    <row r="7" spans="1:5" ht="18">
      <c r="A7" s="169" t="s">
        <v>300</v>
      </c>
      <c r="B7" s="148">
        <v>0</v>
      </c>
      <c r="C7" s="138">
        <v>299000</v>
      </c>
      <c r="D7" s="138">
        <f t="shared" si="0"/>
        <v>0</v>
      </c>
      <c r="E7" s="129"/>
    </row>
    <row r="8" spans="1:5" ht="18">
      <c r="A8" s="169" t="s">
        <v>224</v>
      </c>
      <c r="B8" s="148">
        <v>0</v>
      </c>
      <c r="C8" s="138">
        <v>249000</v>
      </c>
      <c r="D8" s="138">
        <f t="shared" si="0"/>
        <v>0</v>
      </c>
      <c r="E8" s="129" t="s">
        <v>225</v>
      </c>
    </row>
    <row r="9" spans="1:5" ht="18">
      <c r="A9" s="169" t="s">
        <v>226</v>
      </c>
      <c r="B9" s="148">
        <f>SUM(PRESUPUESTO!B12/10)-2</f>
        <v>8</v>
      </c>
      <c r="C9" s="138">
        <v>169900</v>
      </c>
      <c r="D9" s="138">
        <f t="shared" si="0"/>
        <v>1359200</v>
      </c>
      <c r="E9" s="129" t="s">
        <v>227</v>
      </c>
    </row>
    <row r="10" spans="1:5" ht="18">
      <c r="A10" s="169" t="s">
        <v>228</v>
      </c>
      <c r="B10" s="148">
        <v>1</v>
      </c>
      <c r="C10" s="138">
        <v>299000</v>
      </c>
      <c r="D10" s="138">
        <f t="shared" si="0"/>
        <v>299000</v>
      </c>
      <c r="E10" s="129"/>
    </row>
    <row r="11" spans="1:5" ht="18">
      <c r="A11" s="169" t="s">
        <v>229</v>
      </c>
      <c r="B11" s="148">
        <f>SUM(B6+B9+B10+B16)+0.5</f>
        <v>10.5</v>
      </c>
      <c r="C11" s="138">
        <f>SUM(C9/5)</f>
        <v>33980</v>
      </c>
      <c r="D11" s="138">
        <f t="shared" si="0"/>
        <v>356790</v>
      </c>
      <c r="E11" s="129"/>
    </row>
    <row r="12" spans="1:5" ht="18">
      <c r="A12" s="129" t="s">
        <v>230</v>
      </c>
      <c r="B12" s="131">
        <v>0</v>
      </c>
      <c r="C12" s="132">
        <f>SUM(C9/5)</f>
        <v>33980</v>
      </c>
      <c r="D12" s="132">
        <f t="shared" si="0"/>
        <v>0</v>
      </c>
      <c r="E12" s="129"/>
    </row>
    <row r="13" spans="1:5" ht="18">
      <c r="A13" s="129" t="s">
        <v>231</v>
      </c>
      <c r="B13" s="131">
        <v>0</v>
      </c>
      <c r="C13" s="132">
        <v>249000</v>
      </c>
      <c r="D13" s="132">
        <f t="shared" si="0"/>
        <v>0</v>
      </c>
      <c r="E13" s="129"/>
    </row>
    <row r="14" spans="1:5" ht="18">
      <c r="A14" s="169" t="s">
        <v>232</v>
      </c>
      <c r="B14" s="148">
        <v>2</v>
      </c>
      <c r="C14" s="138">
        <v>169000</v>
      </c>
      <c r="D14" s="138">
        <f t="shared" si="0"/>
        <v>338000</v>
      </c>
      <c r="E14" s="129"/>
    </row>
    <row r="15" spans="1:5" ht="18">
      <c r="A15" s="169" t="s">
        <v>233</v>
      </c>
      <c r="B15" s="148">
        <v>0</v>
      </c>
      <c r="C15" s="138">
        <f>SUM(149900/6)</f>
        <v>24983.333333333332</v>
      </c>
      <c r="D15" s="138">
        <f t="shared" si="0"/>
        <v>0</v>
      </c>
      <c r="E15" s="129"/>
    </row>
    <row r="16" spans="1:5" ht="18">
      <c r="A16" s="169" t="s">
        <v>234</v>
      </c>
      <c r="B16" s="148">
        <v>0</v>
      </c>
      <c r="C16" s="138">
        <v>499000</v>
      </c>
      <c r="D16" s="138">
        <f t="shared" si="0"/>
        <v>0</v>
      </c>
      <c r="E16" s="129"/>
    </row>
    <row r="17" spans="1:5" ht="18">
      <c r="A17" s="169" t="s">
        <v>235</v>
      </c>
      <c r="B17" s="148">
        <v>0</v>
      </c>
      <c r="C17" s="138">
        <v>249000</v>
      </c>
      <c r="D17" s="138">
        <f t="shared" si="0"/>
        <v>0</v>
      </c>
      <c r="E17" s="129"/>
    </row>
    <row r="18" spans="1:5" ht="18">
      <c r="A18" s="129" t="s">
        <v>236</v>
      </c>
      <c r="B18" s="131">
        <v>0</v>
      </c>
      <c r="C18" s="132">
        <v>299000</v>
      </c>
      <c r="D18" s="132">
        <f t="shared" si="0"/>
        <v>0</v>
      </c>
      <c r="E18" s="129" t="s">
        <v>237</v>
      </c>
    </row>
    <row r="19" spans="1:5" ht="18">
      <c r="A19" s="129" t="s">
        <v>238</v>
      </c>
      <c r="B19" s="131">
        <v>0</v>
      </c>
      <c r="C19" s="132">
        <v>129000</v>
      </c>
      <c r="D19" s="132">
        <f t="shared" si="0"/>
        <v>0</v>
      </c>
      <c r="E19" s="129"/>
    </row>
    <row r="20" spans="1:5" ht="18">
      <c r="A20" s="129" t="s">
        <v>239</v>
      </c>
      <c r="B20" s="131">
        <v>1</v>
      </c>
      <c r="C20" s="132">
        <v>169000</v>
      </c>
      <c r="D20" s="132">
        <f t="shared" si="0"/>
        <v>169000</v>
      </c>
      <c r="E20" s="129"/>
    </row>
    <row r="21" spans="1:5" s="223" customFormat="1" ht="20">
      <c r="A21" s="283" t="s">
        <v>240</v>
      </c>
      <c r="B21" s="284"/>
      <c r="C21" s="285"/>
      <c r="D21" s="286">
        <f>SUM(D4:D20)</f>
        <v>5545990</v>
      </c>
      <c r="E21" s="363"/>
    </row>
  </sheetData>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PRESUPUESTO</vt:lpstr>
      <vt:lpstr>TIPS</vt:lpstr>
      <vt:lpstr>CEREMONIA</vt:lpstr>
      <vt:lpstr>COCTEL		</vt:lpstr>
      <vt:lpstr>LOBBY</vt:lpstr>
      <vt:lpstr>RECEPCIÓN</vt:lpstr>
      <vt:lpstr>CATERING</vt:lpstr>
      <vt:lpstr>PONQUE</vt:lpstr>
      <vt:lpstr>PERSONAL</vt:lpstr>
      <vt:lpstr>LICORES-MEZCLADORES</vt:lpstr>
      <vt:lpstr>PRODUCCIÓN</vt:lpstr>
      <vt:lpstr>TIPS </vt:lpstr>
      <vt:lpstr>FLORES</vt:lpstr>
      <vt:lpstr>MUSICA</vt:lpstr>
      <vt:lpstr>CEREMONIA!Print_Area</vt:lpstr>
      <vt:lpstr>PRESUPUESTO!Print_Area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2022-11-09T14:07:30Z</dcterms:created>
  <dcterms:modified xsi:type="dcterms:W3CDTF">2024-01-29T02:51:01Z</dcterms:modified>
</cp:coreProperties>
</file>